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15" yWindow="65371" windowWidth="15780" windowHeight="9270" tabRatio="986" activeTab="2"/>
  </bookViews>
  <sheets>
    <sheet name="Címrend" sheetId="1" r:id="rId1"/>
    <sheet name="Bevételek" sheetId="2" r:id="rId2"/>
    <sheet name="Bevételek forr." sheetId="3" r:id="rId3"/>
    <sheet name="Kiadások " sheetId="4" r:id="rId4"/>
    <sheet name="Kiadások forr." sheetId="5" r:id="rId5"/>
    <sheet name="Normatív" sheetId="6" r:id="rId6"/>
    <sheet name="Normatív kötött" sheetId="7" r:id="rId7"/>
    <sheet name="Központosított el." sheetId="8" r:id="rId8"/>
    <sheet name="Felhalm és tőke bevételek" sheetId="9" r:id="rId9"/>
    <sheet name="Intézm mük. bevét" sheetId="10" r:id="rId10"/>
    <sheet name="Felhalmozás" sheetId="11" r:id="rId11"/>
    <sheet name="Működési kiadások" sheetId="12" r:id="rId12"/>
    <sheet name="Működés-Felhalmozás" sheetId="13" r:id="rId13"/>
    <sheet name="37.mell SZAKFELADATOS (ÚJ)" sheetId="14" r:id="rId14"/>
    <sheet name="Bevételek gördülő" sheetId="15" r:id="rId15"/>
    <sheet name="Kiadások gördülő" sheetId="16" r:id="rId16"/>
    <sheet name="Átengedett kp. adók" sheetId="17" r:id="rId17"/>
    <sheet name="Helyi adók" sheetId="18" r:id="rId18"/>
    <sheet name="Közvetített támogatások" sheetId="19" r:id="rId19"/>
    <sheet name="szociális Ellátások" sheetId="20" r:id="rId20"/>
    <sheet name="Előirányzat felhasználás" sheetId="21" r:id="rId21"/>
    <sheet name="Szolgáltatási díjak" sheetId="22" r:id="rId22"/>
    <sheet name="Átadott" sheetId="23" r:id="rId23"/>
    <sheet name="átadott részletezése" sheetId="24" r:id="rId24"/>
    <sheet name="Létszámkeret" sheetId="25" r:id="rId25"/>
    <sheet name="Több éves hatású döntések" sheetId="26" r:id="rId26"/>
  </sheets>
  <definedNames>
    <definedName name="_xlnm.Print_Area" localSheetId="10">'Felhalmozás'!$A$1:$J$52</definedName>
    <definedName name="Z_5F431938_0157_4187_9ECF_AD3CF074DE03_.wvu.Cols" localSheetId="13" hidden="1">'37.mell SZAKFELADATOS (ÚJ)'!$D:$D</definedName>
    <definedName name="Z_5F431938_0157_4187_9ECF_AD3CF074DE03_.wvu.Cols" localSheetId="22" hidden="1">'Átadott'!$C:$F</definedName>
    <definedName name="Z_5F431938_0157_4187_9ECF_AD3CF074DE03_.wvu.Cols" localSheetId="2" hidden="1">'Bevételek forr.'!$D:$E</definedName>
    <definedName name="Z_5F431938_0157_4187_9ECF_AD3CF074DE03_.wvu.Cols" localSheetId="20" hidden="1">'Előirányzat felhasználás'!$L:$L</definedName>
    <definedName name="Z_5F431938_0157_4187_9ECF_AD3CF074DE03_.wvu.Cols" localSheetId="8" hidden="1">'Felhalm és tőke bevételek'!$C:$F</definedName>
    <definedName name="Z_5F431938_0157_4187_9ECF_AD3CF074DE03_.wvu.Cols" localSheetId="10" hidden="1">'Felhalmozás'!$C:$F</definedName>
    <definedName name="Z_5F431938_0157_4187_9ECF_AD3CF074DE03_.wvu.Cols" localSheetId="9" hidden="1">'Intézm mük. bevét'!$B:$E</definedName>
    <definedName name="Z_5F431938_0157_4187_9ECF_AD3CF074DE03_.wvu.Cols" localSheetId="4" hidden="1">'Kiadások forr.'!$C:$D</definedName>
    <definedName name="Z_5F431938_0157_4187_9ECF_AD3CF074DE03_.wvu.Cols" localSheetId="12" hidden="1">'Működés-Felhalmozás'!$C:$F,'Működés-Felhalmozás'!$K:$N</definedName>
    <definedName name="Z_5F431938_0157_4187_9ECF_AD3CF074DE03_.wvu.Cols" localSheetId="11" hidden="1">'Működési kiadások'!$C:$E</definedName>
    <definedName name="Z_5F431938_0157_4187_9ECF_AD3CF074DE03_.wvu.PrintArea" localSheetId="10" hidden="1">'Felhalmozás'!$A$1:$J$52</definedName>
    <definedName name="Z_5F431938_0157_4187_9ECF_AD3CF074DE03_.wvu.Rows" localSheetId="22" hidden="1">'Átadott'!$4:$8</definedName>
    <definedName name="Z_5F431938_0157_4187_9ECF_AD3CF074DE03_.wvu.Rows" localSheetId="3" hidden="1">'Kiadások '!$26:$26</definedName>
    <definedName name="Z_5F431938_0157_4187_9ECF_AD3CF074DE03_.wvu.Rows" localSheetId="24" hidden="1">'Létszámkeret'!$5:$5</definedName>
  </definedNames>
  <calcPr fullCalcOnLoad="1"/>
</workbook>
</file>

<file path=xl/sharedStrings.xml><?xml version="1.0" encoding="utf-8"?>
<sst xmlns="http://schemas.openxmlformats.org/spreadsheetml/2006/main" count="1156" uniqueCount="590">
  <si>
    <t xml:space="preserve">  Körjegyzőség</t>
  </si>
  <si>
    <t xml:space="preserve">  Körjegyzőség </t>
  </si>
  <si>
    <t>müvelődési ház-könyvtár</t>
  </si>
  <si>
    <t>Illetékek</t>
  </si>
  <si>
    <t>Helyi adók</t>
  </si>
  <si>
    <t>Átengedett központi adók</t>
  </si>
  <si>
    <t>Bírságok (pl. környezetvédelmi)</t>
  </si>
  <si>
    <t>Normatív kötött felhasználású támogatások</t>
  </si>
  <si>
    <t>Központosított előirányzatok</t>
  </si>
  <si>
    <t>Működőképességet megőrző kiegészítő támogatások</t>
  </si>
  <si>
    <t>Önkormányzatok költségvetési támogatása</t>
  </si>
  <si>
    <t>Kiegészítések, visszatérülések</t>
  </si>
  <si>
    <t>Támogatás értékű felhalmozási bevételek</t>
  </si>
  <si>
    <t>Támogatás értékű működési bevételek</t>
  </si>
  <si>
    <t>Felügyeleti szervtől kapott támogatás</t>
  </si>
  <si>
    <t>TÁMOGATÁSOK, KIEGÉSZÍTÉSEK</t>
  </si>
  <si>
    <t>INTÉZMÉNYI MŰKÖDÉSI BEVÉTELEK</t>
  </si>
  <si>
    <t>Hatósági jogkörhöz köthető működési bevételek</t>
  </si>
  <si>
    <t>Egyéb saját bevételek</t>
  </si>
  <si>
    <t>Átvett pénzeszközök működési célra</t>
  </si>
  <si>
    <t>ÁFA bevételek</t>
  </si>
  <si>
    <t>Hozam és kamat bevételek</t>
  </si>
  <si>
    <t>ÖNKORMÁNYZATOK SAJÁTOS MŰKÖDÉSI BEVÉTELEI</t>
  </si>
  <si>
    <t>HITELEK, ÉRTÉKPAPÍROK, TÁMOGATÁSI KÖLCSÖNÖK</t>
  </si>
  <si>
    <t>Kölcsönök visszatérülése</t>
  </si>
  <si>
    <t>működési célú</t>
  </si>
  <si>
    <t>felhalmozási célú</t>
  </si>
  <si>
    <t>Kölcsönök igénybevétele</t>
  </si>
  <si>
    <t>Hitel felvétel</t>
  </si>
  <si>
    <t>működésre</t>
  </si>
  <si>
    <t>felhalmozásra</t>
  </si>
  <si>
    <t>FELHALMOZÁSI ÉS TŐKE JELLEGŰ BEVÉTELEK</t>
  </si>
  <si>
    <t>ELŐZŐ ÉVI MARADVÁNY IGÉNYBE VÉTELE</t>
  </si>
  <si>
    <t>Tárgyi eszközök, immateriális javak értékesítése</t>
  </si>
  <si>
    <t>Pénzügyi befektetések bevételei (osztalékok)</t>
  </si>
  <si>
    <t>Üzemeltetési és koncessziós díjak</t>
  </si>
  <si>
    <t>Felhalmozási célú átvett pénzeszközök</t>
  </si>
  <si>
    <t>Egyéb</t>
  </si>
  <si>
    <t>Értékpapírok értékesítése</t>
  </si>
  <si>
    <t>Talajterhelési díj</t>
  </si>
  <si>
    <t>Megnevezés</t>
  </si>
  <si>
    <t>BEVÉTELEK MINDÖSSZESEN</t>
  </si>
  <si>
    <t>Normatív hozzájárulás</t>
  </si>
  <si>
    <t>Pótlékok, bírságok</t>
  </si>
  <si>
    <t>MŰKÖDÉSI KIADÁSOK</t>
  </si>
  <si>
    <t>Személyi juttatások</t>
  </si>
  <si>
    <t>Egyéb folyó kiadások</t>
  </si>
  <si>
    <t>Előző évi maradvány visszafizetése</t>
  </si>
  <si>
    <t>Támogatás értékű működési kiadások</t>
  </si>
  <si>
    <t>Átadott pénzeszközök</t>
  </si>
  <si>
    <t>Ellátottak juttatásai</t>
  </si>
  <si>
    <t>Társadalom-és szociálpolitikai juttatások</t>
  </si>
  <si>
    <t>KAMATKIADÁSOK</t>
  </si>
  <si>
    <t>FELHALMOZÁSI KIADÁSOK</t>
  </si>
  <si>
    <t>Támogatás értékű felhalmozási kiadások</t>
  </si>
  <si>
    <t>FELÜGYELET ALÁ TARTOZÓ KÖLTSÉGVETÉSI SZERV TÁMOGATÁSA</t>
  </si>
  <si>
    <t>PÉNZÜGYI BEFEKTETÉSEK</t>
  </si>
  <si>
    <t>Értékpapír vásárlása</t>
  </si>
  <si>
    <t>Egyéb pénzügyi befektetések</t>
  </si>
  <si>
    <t>HITELEK, KÖLCSÖNÖK NYÚJTÁSA, TÖRLESZTÉSE</t>
  </si>
  <si>
    <t xml:space="preserve"> Felhalmozási célú</t>
  </si>
  <si>
    <t>Működési célú</t>
  </si>
  <si>
    <t>KIADÁSOK MINDÖSSZESEN</t>
  </si>
  <si>
    <t>önkormányzat által nyújtott szolgáltatások</t>
  </si>
  <si>
    <t>egységár</t>
  </si>
  <si>
    <t>(kedvezmény)</t>
  </si>
  <si>
    <t>Felhalmozási kiadások</t>
  </si>
  <si>
    <t>20…. év</t>
  </si>
  <si>
    <t>Felhalmozási bevételek</t>
  </si>
  <si>
    <t>Felújítás</t>
  </si>
  <si>
    <t>Támogatások, kiegészítések felhalmozási célra</t>
  </si>
  <si>
    <t>Beruházás</t>
  </si>
  <si>
    <t>Normatív hozzájárulás felhalmozási cálú része</t>
  </si>
  <si>
    <t>Helyi adó felhalmozási célra</t>
  </si>
  <si>
    <t xml:space="preserve"> Pénzeszköz átadások</t>
  </si>
  <si>
    <t>Felhalmozási célú kölcsönök visszatérülése</t>
  </si>
  <si>
    <t>Felhalmozási célú hitelek felvétele</t>
  </si>
  <si>
    <t>Felhalmozási és tőke jell. bevételek</t>
  </si>
  <si>
    <t xml:space="preserve"> Felhalmozási célú hitelek törlesztése</t>
  </si>
  <si>
    <t>Előző évi felhalmozási maradvány igénybevétele</t>
  </si>
  <si>
    <t xml:space="preserve"> Felhalmozási célú kölcsönök nyújtása</t>
  </si>
  <si>
    <t>Kamatkiadások</t>
  </si>
  <si>
    <t>Összesen:</t>
  </si>
  <si>
    <t>Egyéb több éves kihatással járó döntések</t>
  </si>
  <si>
    <t>Megnevezés/kötelezettség vállalások</t>
  </si>
  <si>
    <t>köt.váll összege</t>
  </si>
  <si>
    <t>ebből 20…. évben</t>
  </si>
  <si>
    <t>1.</t>
  </si>
  <si>
    <t>2.</t>
  </si>
  <si>
    <t>3.</t>
  </si>
  <si>
    <t>4.</t>
  </si>
  <si>
    <t>5.</t>
  </si>
  <si>
    <t>Kiadások összesen:</t>
  </si>
  <si>
    <t>Megnevezés/kötelezettség vállalások forrása</t>
  </si>
  <si>
    <t>Bevételek összesen:</t>
  </si>
  <si>
    <t>Teljes munkaidőben foglalkoztatottak</t>
  </si>
  <si>
    <t>Részmunkaidőben foglalkoztatottak</t>
  </si>
  <si>
    <t>Összesen</t>
  </si>
  <si>
    <t>Működési kiadások</t>
  </si>
  <si>
    <t>önkormányzat</t>
  </si>
  <si>
    <t>összesen</t>
  </si>
  <si>
    <t>Működési bevételek</t>
  </si>
  <si>
    <t>Személyi juttatás</t>
  </si>
  <si>
    <t>Intézményi működési bevételek</t>
  </si>
  <si>
    <t>Munkaadókat terhelő járulék</t>
  </si>
  <si>
    <t>Támogatások, kiegészítések működési célra</t>
  </si>
  <si>
    <t>Dologi kiadás</t>
  </si>
  <si>
    <t>Önkormányzatok sajátos működési bevételei</t>
  </si>
  <si>
    <t>Működési célú kölcsönök visszatérülése</t>
  </si>
  <si>
    <t>Működési célú hitelek felvétele</t>
  </si>
  <si>
    <t>Előző évi működési maradvány igénybevétele</t>
  </si>
  <si>
    <t>Felügyelet alá tart. Kv. Szerv támogatása</t>
  </si>
  <si>
    <t>Működési célú hitelek, kölcsönök</t>
  </si>
  <si>
    <t xml:space="preserve"> Felhalmozási célú hitelek, kölcsönök</t>
  </si>
  <si>
    <t>Kiadások mindösszesen:</t>
  </si>
  <si>
    <t>Bevételek mindösszesen:</t>
  </si>
  <si>
    <t xml:space="preserve">Rendszeres személyi juttatások </t>
  </si>
  <si>
    <t xml:space="preserve">Nem rendszeres személyi juttatások </t>
  </si>
  <si>
    <t xml:space="preserve">Külső személyi juttatások </t>
  </si>
  <si>
    <t xml:space="preserve">Társadalombiztosítási járulék </t>
  </si>
  <si>
    <t>Munkaadói járulék</t>
  </si>
  <si>
    <t>Egészségügyi hozzájárulás</t>
  </si>
  <si>
    <t>Táppénz hozzájárulás</t>
  </si>
  <si>
    <t>Munkaadókat terhelő járulékok államháztartáson kívülre</t>
  </si>
  <si>
    <t>Munkaadókat terhelő egyéb járulékok</t>
  </si>
  <si>
    <t>Munkaadókat terhelő járulékok</t>
  </si>
  <si>
    <t xml:space="preserve">Készletbeszerzés </t>
  </si>
  <si>
    <t xml:space="preserve">Kommunikációs szolgáltatások </t>
  </si>
  <si>
    <t xml:space="preserve">Szolgáltatási kiadások </t>
  </si>
  <si>
    <t>Vásárolt közszolgáltatások</t>
  </si>
  <si>
    <t xml:space="preserve">Általános forgalmi adó összesen </t>
  </si>
  <si>
    <t xml:space="preserve">Kiküldetés, reprezentáció, reklámkiadások </t>
  </si>
  <si>
    <t>Egyéb dologi kiadások</t>
  </si>
  <si>
    <t>Dologi kiadások</t>
  </si>
  <si>
    <t xml:space="preserve">Adók, díjak, befizetések </t>
  </si>
  <si>
    <t xml:space="preserve">Kamatkiadások </t>
  </si>
  <si>
    <t>Realizált árfolyamveszteségek</t>
  </si>
  <si>
    <t>I. KIEGÉSZÍTŐ TÁMOGATÁS EGYES KÖZOKTATÁSI FELADATOKHOZ</t>
  </si>
  <si>
    <t>Pedagógus szakvizsga, továbbképzés, emelt szintű érettségi vizsgáztatásra való felkészülés támogatása</t>
  </si>
  <si>
    <t>A fővárosi és megyei közalapítványok szakmai tevékenysége</t>
  </si>
  <si>
    <t>Pedagógiai szakszolgálat</t>
  </si>
  <si>
    <t>II. KIEGÉSZÍTŐ TÁMOGATÁS EGYES SZOCIÁLIS FELADATOKHOZ</t>
  </si>
  <si>
    <t>Egyes jövedelempótló támogatások kiegészítése</t>
  </si>
  <si>
    <t>Önkormányzat által szervezett közfoglalkoztatás támogatása</t>
  </si>
  <si>
    <t>Szociális továbbképzés és szakvizsga támogatása</t>
  </si>
  <si>
    <t>fajlagos mérték</t>
  </si>
  <si>
    <t>mutató szám</t>
  </si>
  <si>
    <t xml:space="preserve">Lakott külterülettel kapcsolatos feladatok </t>
  </si>
  <si>
    <t>A társadalmi-gazdasági és infrastrukturális szempontból elmaradott, illetve súlyos foglalkoztatási gondokkal küzdő települési önkormányzatok feladatai</t>
  </si>
  <si>
    <t>Üdülőhelyi  feladatok</t>
  </si>
  <si>
    <t>Pénzbeli szociális juttatások</t>
  </si>
  <si>
    <t xml:space="preserve">Lakáshoz jutás feladatai </t>
  </si>
  <si>
    <t>Szociális és gyermekjóléti alapszolgáltatás feladatai</t>
  </si>
  <si>
    <t>Szociális és gyermekvédelmi benntlakásos és átmeneti elhelyezés</t>
  </si>
  <si>
    <t>Hajléktalanok átmeneti intézményei</t>
  </si>
  <si>
    <t>Gyermekek napközbeni ellátása</t>
  </si>
  <si>
    <t>Közoktatási alaphozzájárulások</t>
  </si>
  <si>
    <t>Közoktatási kiegészítő hozzájárulások</t>
  </si>
  <si>
    <t>Gyermek- és ifjúságvédelemmel összefüggő szociális juttatások, szolgáltatások</t>
  </si>
  <si>
    <t xml:space="preserve">Helyi közművelődési és közgyűjteményi feladatok </t>
  </si>
  <si>
    <t>Megyei/fővárosi közművelődési és közgyűjteményi feladatok</t>
  </si>
  <si>
    <t xml:space="preserve">Normatív hozzájárulások összesen </t>
  </si>
  <si>
    <t xml:space="preserve">Kiegészítő támogatás egyes közoktatási feladatokhoz összesen </t>
  </si>
  <si>
    <t>Önkormányzat  által szervezett közfoglalkoztatás támogatása</t>
  </si>
  <si>
    <t xml:space="preserve">Kiegészítő támogatás egyes szociális feladatokhoz  összesen </t>
  </si>
  <si>
    <t>Helyi önkormányzati hivatásos tűzoltóságok támogatása</t>
  </si>
  <si>
    <t>A többcélú kitérségi társulások támogatása</t>
  </si>
  <si>
    <t xml:space="preserve">Normatív kötött felhasználású támogatások összesen </t>
  </si>
  <si>
    <t xml:space="preserve">Normatív hozzájárulások és kötött felhasználású támogatások mindösszesen </t>
  </si>
  <si>
    <t>1. Lakossági közműfejlesztés támogatása</t>
  </si>
  <si>
    <t>2. Lakossági víz- és csatornaszolgáltatás támogatása</t>
  </si>
  <si>
    <t>3. Kompok, révek fenntartásának, felújításának támogatása</t>
  </si>
  <si>
    <t>4. Határátkelőhelyek fenntartásának támogatása</t>
  </si>
  <si>
    <t>5. Települési és területi kisebbségi önkormányzatok működésének általános támogatása</t>
  </si>
  <si>
    <t>6. Kiegészítő támogatás nemzetiségi nevelési, oktatási feladatokhoz</t>
  </si>
  <si>
    <t>7. Könyvtári és közművelődési érdekeltségnövelő támogatás, múzeumok szakmai támogatása</t>
  </si>
  <si>
    <t>8. Helyi önkormányzatok hivatásos zenekari és énekkari támogatása</t>
  </si>
  <si>
    <t>9. Helyi szervezési intézkedésekhez kapcsolódó többletkiadások támogatása</t>
  </si>
  <si>
    <t>10. Ózdi martinsalak felhasználása miatt kárt szenvedett lakóépületek tulajdonosainak kártalanítása</t>
  </si>
  <si>
    <t>12. Önkormányzatok és jogi személyiségű társulásaik európai uniós fejlesztési pályázat saját forrás kiegészítésének támogatása</t>
  </si>
  <si>
    <t>13. Helyi közösségi közlekedés normatív támogatása</t>
  </si>
  <si>
    <t>14. Települési önkormányzati szilárd burkolatú belterületi közutak burkolatfelújításának támogatása</t>
  </si>
  <si>
    <t>15. A szakmai vizsgák lebonyolításának támogatása</t>
  </si>
  <si>
    <t>16. Esélyegyenlőséget, felzárkóztatást segítő támogatások</t>
  </si>
  <si>
    <t>17. Helyi önkormányzati hivatásos tűzoltóságok kiegészítő támogatása</t>
  </si>
  <si>
    <t>18. Közoktatás-fejlesztési célok támogatása</t>
  </si>
  <si>
    <t>19. Egyes szociális szolgáltatások kiegészítő támogatása</t>
  </si>
  <si>
    <t>20. Egyes pedagógiai szakszolgáltatások támogatása</t>
  </si>
  <si>
    <t>21. Belterületi utak szilárd burkolattal való ellátásának támogatása</t>
  </si>
  <si>
    <t>23. Az alapfokú művészetoktatás támogatása</t>
  </si>
  <si>
    <t>24. Belterületi belvízrendezési célok támogatása</t>
  </si>
  <si>
    <t>Megnevezés (adó/kedvezményezett)</t>
  </si>
  <si>
    <t xml:space="preserve">Adóelengedés </t>
  </si>
  <si>
    <t>Adókedvezmény</t>
  </si>
  <si>
    <t>Adókedvezmények</t>
  </si>
  <si>
    <t>Építményadó</t>
  </si>
  <si>
    <t>Telekadó</t>
  </si>
  <si>
    <t>Vállalkozók kommunális adója</t>
  </si>
  <si>
    <t>Magánszemélyek kommunális adója</t>
  </si>
  <si>
    <t>Idegenforgalmi adó tartózkodás után</t>
  </si>
  <si>
    <t>Idegenforgalmi adó épület után</t>
  </si>
  <si>
    <t>Iparűzési adó állandó jelleggel végzett iparűzési tevékenység után</t>
  </si>
  <si>
    <t>Iparűzési adó ideiglenes jelleggel végzett iparűzési tevékenység után (napi átalány)</t>
  </si>
  <si>
    <t xml:space="preserve">Gépjárműadó </t>
  </si>
  <si>
    <t>Adókedvezmények összesen:</t>
  </si>
  <si>
    <t>Bérleti díj kedvezmények:</t>
  </si>
  <si>
    <t>hónap/időszak</t>
  </si>
  <si>
    <t>kedvezmény</t>
  </si>
  <si>
    <t>Térítési díj kedvezmények</t>
  </si>
  <si>
    <t>Egyéb kedvezmények:</t>
  </si>
  <si>
    <t>Kedvezmények mindösszesen</t>
  </si>
  <si>
    <t>…….</t>
  </si>
  <si>
    <t>Ingatlanok felújítása</t>
  </si>
  <si>
    <t xml:space="preserve">Gépek, berendezések és felszerelések felújítása </t>
  </si>
  <si>
    <t xml:space="preserve">Járművek felújítása </t>
  </si>
  <si>
    <t>Felújítás előzetesen felszámított általános forgalmi adója</t>
  </si>
  <si>
    <t xml:space="preserve">Felújítás összesen </t>
  </si>
  <si>
    <t>Immateriális javak vásárlása</t>
  </si>
  <si>
    <t>Ingatlanok vásárlása, létesítése (föld kivételével)</t>
  </si>
  <si>
    <t>Gépek, berendezések és felszerelések vásárlása, létesítése</t>
  </si>
  <si>
    <t xml:space="preserve">Járművek vásárlása, létesítése </t>
  </si>
  <si>
    <t>Intézményi beruházások általános forgalmi adója</t>
  </si>
  <si>
    <t>Intézményi beruházási kiadások</t>
  </si>
  <si>
    <t xml:space="preserve">Lakásépítés </t>
  </si>
  <si>
    <t>Lakásépítés általános forgalmi adója</t>
  </si>
  <si>
    <t xml:space="preserve">Felhalmozási kiadások összesen </t>
  </si>
  <si>
    <t>Részvények és részesedések vásárlása</t>
  </si>
  <si>
    <t>Kárpótlási jegyek vásárlása</t>
  </si>
  <si>
    <t>Államkötvények, egyéb értékpapírok vásárlása</t>
  </si>
  <si>
    <t xml:space="preserve">Pénzügyi befektetések kiadásai </t>
  </si>
  <si>
    <t>Felhalmozási célú pénzeszközátadás vállalkozásoknak</t>
  </si>
  <si>
    <t>Felhalmozási célú egyéb pénzeszközátadás államháztartáson kívülre</t>
  </si>
  <si>
    <t>Felhalmozási célú pénzeszköz átadások</t>
  </si>
  <si>
    <t>Önkormányzat</t>
  </si>
  <si>
    <t xml:space="preserve">Helyi adók összesen </t>
  </si>
  <si>
    <t>Igazgatási szolgáltatási díj</t>
  </si>
  <si>
    <t>Felügyeleti jellegű tevékenység díja</t>
  </si>
  <si>
    <t>Bírság bevétele</t>
  </si>
  <si>
    <t xml:space="preserve">Hatósági jogkörhöz köthető működési bevétel </t>
  </si>
  <si>
    <t>Áru- és készletértékesítés ellenértéke</t>
  </si>
  <si>
    <t>Szolgáltatások ellenértéke</t>
  </si>
  <si>
    <t>Egyéb sajátos bevétel</t>
  </si>
  <si>
    <t>Továbbszámlázott (közvetített) szolgáltatások értéke</t>
  </si>
  <si>
    <t>Bérleti és lízingdíj bevételek</t>
  </si>
  <si>
    <t>Intézményi ellátási díjak</t>
  </si>
  <si>
    <t>Alkalmazottak térítése</t>
  </si>
  <si>
    <t>Kötbér, egyéb kártérítés, bánatpénz bevétele</t>
  </si>
  <si>
    <t>Alkalmazott, hallgató, tanuló stb. kártérítése és egyéb térítése</t>
  </si>
  <si>
    <t xml:space="preserve">Egyéb saját bevétel </t>
  </si>
  <si>
    <t>Működési kiadásokhoz kapcsolódó ÁFA visszatérülés</t>
  </si>
  <si>
    <t>Felhalmozási kiadásokhoz kapcsolódó ÁFA visszatérülés</t>
  </si>
  <si>
    <t>Kiszámlázott termékek és szolgáltatások ÁFÁ-ja</t>
  </si>
  <si>
    <t>Értékesített tárgyi eszközök, immateriális javak ÁFÁ-ja</t>
  </si>
  <si>
    <t xml:space="preserve">ÁFA-bevételek, -visszatérülések </t>
  </si>
  <si>
    <t>Államházt. Kív. Szárm. befektetett pü. eszk. kamata, árf.nyereség</t>
  </si>
  <si>
    <t>Egyéb államháztartáson kívülről származó kamat, árfolyamnyereség</t>
  </si>
  <si>
    <t>Kamatbevételek államháztartáson belülről</t>
  </si>
  <si>
    <t xml:space="preserve">Hozam- és kamatbevételek összesen </t>
  </si>
  <si>
    <t>Átvett pénzeszközök vállalkozásoktól</t>
  </si>
  <si>
    <t>Átvett pénzeszközök háztartásoktól</t>
  </si>
  <si>
    <t>Átvett pénzeszközök non-profit szervezetektől</t>
  </si>
  <si>
    <t>Átvett pénzeszközök külföldről</t>
  </si>
  <si>
    <t>Átvett pénzeszközök EU költségvetésből</t>
  </si>
  <si>
    <t>Garancia- és kezességvállalásból származó megtérülések államháztartáson kívülről</t>
  </si>
  <si>
    <t>Működési célú pénzeszközátvétel államháztartáson kívülről</t>
  </si>
  <si>
    <t>Intézményi működési bevételek összesen</t>
  </si>
  <si>
    <t>CÍMREND</t>
  </si>
  <si>
    <t>I.</t>
  </si>
  <si>
    <t xml:space="preserve">Idõskorúak járadéka </t>
  </si>
  <si>
    <t xml:space="preserve">Lakásfenntartási támogatás </t>
  </si>
  <si>
    <t xml:space="preserve">Adósságkezelési szolg. részesülőknek kifizetett lakásfenntartási támogatás </t>
  </si>
  <si>
    <t>Lakásfenntartási támogatás (helyi megállapítás)</t>
  </si>
  <si>
    <t xml:space="preserve">Adósságcsökkentési támogatás </t>
  </si>
  <si>
    <t xml:space="preserve">Ápolási díj. (normatív) </t>
  </si>
  <si>
    <t xml:space="preserve">Ápolási díj (helyi megállapítás) </t>
  </si>
  <si>
    <t xml:space="preserve">Átmeneti segély </t>
  </si>
  <si>
    <t xml:space="preserve">Temetési segély </t>
  </si>
  <si>
    <t xml:space="preserve">Rendszeres gyermekvédelmi kedvezményben részesülők pénzbeli támogatása </t>
  </si>
  <si>
    <t xml:space="preserve">Kiegészítő gyermekvéd. támogatás és a kiegészítő gyermekv. tám. pótléka  </t>
  </si>
  <si>
    <t>Rendkívüli gyermekvédelmi támogatás (helyi megállapítás)</t>
  </si>
  <si>
    <t>Egyéb, az önkormányzat rendeletében megállapított juttatás</t>
  </si>
  <si>
    <t>Rászorultságtól függõ pénzbeli szociális, gyermekvédelmi ellátások</t>
  </si>
  <si>
    <t xml:space="preserve">Természetben nyújtott lakásfenntartási támogatás </t>
  </si>
  <si>
    <t xml:space="preserve">Adósságkezelési szolg. keretében gáz-vagy áram fogy. mérő készül. biztosítása </t>
  </si>
  <si>
    <t xml:space="preserve">Köztemetés </t>
  </si>
  <si>
    <t xml:space="preserve">Közgyógyellátás </t>
  </si>
  <si>
    <t xml:space="preserve">Rászorultságtól függõ normatív kedvezmények </t>
  </si>
  <si>
    <t xml:space="preserve">Étkeztetés </t>
  </si>
  <si>
    <t>Házi segítségnyújtás</t>
  </si>
  <si>
    <t xml:space="preserve">Rendkívüli gyermekvédelmi támogatás </t>
  </si>
  <si>
    <t xml:space="preserve">Természetben nyújtott szociális ellátások összesen </t>
  </si>
  <si>
    <t xml:space="preserve">Egészségügyi szolgáltatásra való jogosultság </t>
  </si>
  <si>
    <t>Önkormányzatok által folyósított szociális, gyermekvédelmi 
ellátások összesen</t>
  </si>
  <si>
    <t>Január</t>
  </si>
  <si>
    <t>Február</t>
  </si>
  <si>
    <t>Március</t>
  </si>
  <si>
    <t>Április</t>
  </si>
  <si>
    <t>Május</t>
  </si>
  <si>
    <t xml:space="preserve">Június </t>
  </si>
  <si>
    <t xml:space="preserve">Első félév összesen </t>
  </si>
  <si>
    <t xml:space="preserve">Teljesítés     %  </t>
  </si>
  <si>
    <t>Július</t>
  </si>
  <si>
    <t>Augusztus</t>
  </si>
  <si>
    <t>Szeptember</t>
  </si>
  <si>
    <t>Október</t>
  </si>
  <si>
    <t xml:space="preserve">November </t>
  </si>
  <si>
    <t>December</t>
  </si>
  <si>
    <t>Év Összesen</t>
  </si>
  <si>
    <t>9=3+...+8</t>
  </si>
  <si>
    <t>18=9+(12+...+17)</t>
  </si>
  <si>
    <t>BEVÉTELEK</t>
  </si>
  <si>
    <t>Működési célú bevételek</t>
  </si>
  <si>
    <t>Felhalmozási célú bevételek</t>
  </si>
  <si>
    <t>Összes bevétel</t>
  </si>
  <si>
    <t>KIADÁSOK</t>
  </si>
  <si>
    <t>Pénzeszköz átadások</t>
  </si>
  <si>
    <t>Felhalmozási célú hitelek, kölcsönök</t>
  </si>
  <si>
    <t>Felhalmozási kiadás</t>
  </si>
  <si>
    <t>Összes kiadás</t>
  </si>
  <si>
    <t>bevétel-kiadás (eltérés)  (+/-)</t>
  </si>
  <si>
    <t>Immateriális javak értékesítése</t>
  </si>
  <si>
    <t>Ingatlanok értékesítése (termőföld kivételével)</t>
  </si>
  <si>
    <t>Termőföld értékesítése</t>
  </si>
  <si>
    <t>Gépek, berendezések és felszerelések értékesítése</t>
  </si>
  <si>
    <t>Járművek értékesítése</t>
  </si>
  <si>
    <t>Tenyészállatok értékesítése</t>
  </si>
  <si>
    <t>Egyéb felhalmozási bevételek</t>
  </si>
  <si>
    <t>Állami készletek, tartalékok értékesítése</t>
  </si>
  <si>
    <t xml:space="preserve">Tárgyi eszközök, immateriális javak értékesítése </t>
  </si>
  <si>
    <t>Osztalék- és hozambevétel</t>
  </si>
  <si>
    <t>Tartós tulajdonú részesedést jelentő befektetések, részvények,  részesedések értékesítése</t>
  </si>
  <si>
    <t>Kárpótlási jegyek értékesítése</t>
  </si>
  <si>
    <t>Államkötvények, egyéb értékpapírok értékesítése</t>
  </si>
  <si>
    <t>Egyéb pénzügyi befektetések bevételei</t>
  </si>
  <si>
    <t>Pénzügyi befektetések bevételei</t>
  </si>
  <si>
    <t xml:space="preserve">Felhalmozási célú pénzeszközátvétel államháztartáson kívülről </t>
  </si>
  <si>
    <t>Átvett pénzeszközök</t>
  </si>
  <si>
    <t xml:space="preserve">Felhalmozási és tőke jellegű bevételek </t>
  </si>
  <si>
    <t>………</t>
  </si>
  <si>
    <t>Garancia- és kezességváll. származó kifizetés államháztartáson kívülre</t>
  </si>
  <si>
    <t>Felhalmozási célú pénzeszközátadás államháztartáson kívülre</t>
  </si>
  <si>
    <t xml:space="preserve">Pénzeszköz átadás összesen </t>
  </si>
  <si>
    <t>Felügyelet alá tartozó költségv. szervnek foly. Műk.támogatás</t>
  </si>
  <si>
    <t>Felügyelet alá tartozó kv. szervnek foly. Felh. támogatás</t>
  </si>
  <si>
    <t>Felügyelet alá tartozó költségvetési szervnek folyósított támogatás összesen</t>
  </si>
  <si>
    <t>központi költségvetési szervnek</t>
  </si>
  <si>
    <t>fejezeti kezelésű előirányzatnak</t>
  </si>
  <si>
    <t>társadalombiztosítási alapok kezelőinek</t>
  </si>
  <si>
    <t>elkülönített állami pénzalapnak</t>
  </si>
  <si>
    <t>helyi önkormányzatoknak és költségvetési szerveinek</t>
  </si>
  <si>
    <t>többcélú kistérségi társulásnak</t>
  </si>
  <si>
    <t>Garancia- és kezességváll. szárm. kifizetés államháztart.belülre</t>
  </si>
  <si>
    <t xml:space="preserve">Támogatásértékű működési kiadás összesen </t>
  </si>
  <si>
    <t xml:space="preserve"> többcélú kistérségi társulásnak</t>
  </si>
  <si>
    <t xml:space="preserve">Támogatásértékű felhalmozási kiadás összesen </t>
  </si>
  <si>
    <t xml:space="preserve">Támogatásértékű kiadás összesen </t>
  </si>
  <si>
    <t>Előző évi előirányzat-maradvány, pénzmaradvány átadása</t>
  </si>
  <si>
    <t>Családi támogatások</t>
  </si>
  <si>
    <t>Pénzbeli kártérítés, egyéb pénzbeli juttatások</t>
  </si>
  <si>
    <t>Állami gondozásban lévők pénzbeli juttatásai</t>
  </si>
  <si>
    <t>Középfokú oktatásban részt vevők pénzbeli juttatásai</t>
  </si>
  <si>
    <t>Felsőfokú oktatásban részt vevők pénzbeli juttatásai</t>
  </si>
  <si>
    <t>Felnőttoktatásban részt vevők pénzbeli juttatásai</t>
  </si>
  <si>
    <t>Ellátottak egyéb pénzbeli juttatása</t>
  </si>
  <si>
    <t xml:space="preserve">Ellátottak pénzbeli juttatásai </t>
  </si>
  <si>
    <t>Személyi jövedelemadó helyben maradó része</t>
  </si>
  <si>
    <t>Jövedelemkülönbség mérséklése +/-</t>
  </si>
  <si>
    <t xml:space="preserve">Személyi jövedelemadó normatív módon elosztott része                  </t>
  </si>
  <si>
    <t>Gépjárműadó</t>
  </si>
  <si>
    <t>Luxusadó</t>
  </si>
  <si>
    <t>Termőföld bérbeadásából származó jövedelemadó</t>
  </si>
  <si>
    <t>Átengedett egyéb központi adók</t>
  </si>
  <si>
    <t xml:space="preserve">Átengedett központi adók </t>
  </si>
  <si>
    <t>ELŐZŐ ÉVI MARADVÁNY IGÉNYBE- VÉTELE</t>
  </si>
  <si>
    <t>F</t>
  </si>
  <si>
    <t>Felhalmozási kamatkiadások</t>
  </si>
  <si>
    <t>Működési kamatkiadások</t>
  </si>
  <si>
    <t xml:space="preserve"> </t>
  </si>
  <si>
    <t xml:space="preserve">Önkormányzati feladatok: </t>
  </si>
  <si>
    <t>közfoglalkoztatás</t>
  </si>
  <si>
    <t>Kimutatás az Önkormányzat 2009. évi költségvetéséhez</t>
  </si>
  <si>
    <t>2008. Várható teljesités</t>
  </si>
  <si>
    <t>2009. eredeti elő-irányzat</t>
  </si>
  <si>
    <t>2008. eredeti előirányzat</t>
  </si>
  <si>
    <t>2008. Eredeti előirányzat</t>
  </si>
  <si>
    <t>2009. Év</t>
  </si>
  <si>
    <t>2010. Év</t>
  </si>
  <si>
    <t>2011. Év</t>
  </si>
  <si>
    <t>támogatás összege</t>
  </si>
  <si>
    <t xml:space="preserve">aktiv koruak ellátása: </t>
  </si>
  <si>
    <t xml:space="preserve">Rendszeres szociális segély      </t>
  </si>
  <si>
    <t>rendelkezésre állási támogatás</t>
  </si>
  <si>
    <t>2009. évi eredeti előirányzat</t>
  </si>
  <si>
    <t>2009.  évi eredeti előirányzat</t>
  </si>
  <si>
    <t xml:space="preserve">Körjegyzőség </t>
  </si>
  <si>
    <t xml:space="preserve">körjegyzőség </t>
  </si>
  <si>
    <t>Támogatott szervezet, személy</t>
  </si>
  <si>
    <t>Támogatás célja</t>
  </si>
  <si>
    <t>Támogatás összege (E Ft)</t>
  </si>
  <si>
    <t>A támogatások elszámolásának határidejét és módját a Képviselő testület egyedileg határozza meg.</t>
  </si>
  <si>
    <t xml:space="preserve"> Munkaadókat terhelő járulékok</t>
  </si>
  <si>
    <t xml:space="preserve"> Dologi kiadások</t>
  </si>
  <si>
    <t>Követelés elengedés, tartozás átvállalás kiadásai</t>
  </si>
  <si>
    <t>Átadott pénzeszközök működési célra ÁHT-n kívülre</t>
  </si>
  <si>
    <t>Előző évi pénzmaradvány átadás</t>
  </si>
  <si>
    <t>Társadalom-szociálpol. és egyéb juttatás, támogatás</t>
  </si>
  <si>
    <t>Ellátottak pénzbeli juttatásai</t>
  </si>
  <si>
    <t>Egyéb működési célú támogatások, kiadások</t>
  </si>
  <si>
    <t>PÉNZFORGALOM NÉLKÜLI KIADÁSOK</t>
  </si>
  <si>
    <t xml:space="preserve"> Beruházások</t>
  </si>
  <si>
    <t xml:space="preserve"> Felújítások</t>
  </si>
  <si>
    <t>Felhalmozási célú pénzeszköz átadások ÁHT-n kívülre</t>
  </si>
  <si>
    <t xml:space="preserve">Támogatási kölcsönök nyújtása államháztartáson belülre  </t>
  </si>
  <si>
    <t xml:space="preserve">Támogatási kölcsönök nyújtása államháztartáson kívülre </t>
  </si>
  <si>
    <t>Támogatási kölcsönök törlesztése államháztartáson belülre</t>
  </si>
  <si>
    <t xml:space="preserve">Rövid lejáratú hitelek törlesztése </t>
  </si>
  <si>
    <t xml:space="preserve">Likvid hitelek törlesztése </t>
  </si>
  <si>
    <t xml:space="preserve">Hosszú lejáratú hitelek törlesztése </t>
  </si>
  <si>
    <t>TOVÁBBADÁSI CÉLÚ KIADÁSOK</t>
  </si>
  <si>
    <t>FEL.ALTT. KV. SZERV TÁMOGATÁSA</t>
  </si>
  <si>
    <t>LÉTSZÁMKERET</t>
  </si>
  <si>
    <t>ÁFA bevételek és visszatérülések</t>
  </si>
  <si>
    <t>Átvett pénzeszközök működési célra Áht-n kívülről</t>
  </si>
  <si>
    <t>MŰKÖDÉSI CÉLÚ TÁMOGATÁSOK, KIEGÉSZÍTÉSEK</t>
  </si>
  <si>
    <t xml:space="preserve">      Normatív hozzájárulások</t>
  </si>
  <si>
    <t xml:space="preserve">     Központosított előirányzatok</t>
  </si>
  <si>
    <t xml:space="preserve">     Működőképességet megőrző kiegészítő támogatások</t>
  </si>
  <si>
    <t xml:space="preserve">     Normatív kötött felhasználású támogatások</t>
  </si>
  <si>
    <t xml:space="preserve">     Címzett támogatás</t>
  </si>
  <si>
    <t xml:space="preserve">     Céltámogatás</t>
  </si>
  <si>
    <t xml:space="preserve">     Egyéb</t>
  </si>
  <si>
    <t>ÖNKORMÁNYZATOK SAJÁTOS  BEVÉTELEI</t>
  </si>
  <si>
    <t>Önkormányzatok sajátos működési bevételei összesen</t>
  </si>
  <si>
    <t>Önkormányzatok sajátos felhalmozási bevételei összesen  (kommunális adót tartalmazza)</t>
  </si>
  <si>
    <t>HITELEK,  TÁMOGATÁSI KÖLCSÖNÖK</t>
  </si>
  <si>
    <t>Működésre</t>
  </si>
  <si>
    <t>Felhalmozásra</t>
  </si>
  <si>
    <t>FELHALMOZÁSI ÉS TŐKE JELLEGŰ BEVÉTELEK, FELHALMOZÁSI CÉLÚ TÁMOGATÁSOK</t>
  </si>
  <si>
    <t>TOVÁBBADÁSI CÉLÚ BEVÉTELEK</t>
  </si>
  <si>
    <t>Felhalmozási célú</t>
  </si>
  <si>
    <t>FELÜGY.SZERVTŐL KAPOTT  TÁMOG.</t>
  </si>
  <si>
    <t>UZSA Önkormányzat 2009. évre tervezett bevételei  (E Ft)</t>
  </si>
  <si>
    <t>UZSA Önkormányzat 2009. évre tervezett kiadásai  (E Ft)</t>
  </si>
  <si>
    <t>UZSA Önkormányzat 2009.  évre tervezett normatív és normatív kötött felhasználású támogatásai ( Ft)</t>
  </si>
  <si>
    <t>UZSA Önkormányzat 2009. évre tervezett normatív kötött felhasználású támogatásai (E Ft)</t>
  </si>
  <si>
    <t>UZSA Önkormányzat 2009.  évre tervezett központosított előirányzatai (E Ft)</t>
  </si>
  <si>
    <t>UZSA Önkormányzat 2009.  évre tervezett felhalmozási és tőke jellegű bevételei (E Ft)</t>
  </si>
  <si>
    <t>UZSA Önkormányzat 2009. évre tervezett intézményi működési bevételei (E Ft)</t>
  </si>
  <si>
    <t>UZSA Önkormányzat 2009. évre tervezett felhalmozási kiadásai és pénzügyi befektetései (E Ft)</t>
  </si>
  <si>
    <t>UZSA Önkormányzat 2009. évre tervezett működési kiadásai (E Ft)</t>
  </si>
  <si>
    <t xml:space="preserve">UZSA Önkormányzat 2009. évi összesitett működési és felhalmozási kiadásai és bevételei egyensúlyban mérlegszerűen (E Ft)  </t>
  </si>
  <si>
    <t>UZSA Önkormányzat 2009-2011. évre tervezett összesitett bevételei (E Ft)</t>
  </si>
  <si>
    <t>UZSA   Önkormányzat 2009-2011. évre tervezett  összesitett kiadásai      (E Ft)</t>
  </si>
  <si>
    <t>UZSA Önkormányzat 2009. évre tervezett átengedett központi adó bevételei (E Ft)</t>
  </si>
  <si>
    <t>UZSA Önkormányzat 2009. évre tervezett helyi adó bevételei ( E Ft)</t>
  </si>
  <si>
    <t>UZSA Önkormányzat 2009. évre tervezett közvetett támogatásai ( E Ft)</t>
  </si>
  <si>
    <t>UZSA Önkormányzat 2009. évre tervezett társadalom- és szociálpolitikai juttatásai (E Ft)</t>
  </si>
  <si>
    <t>UZSA Önkormányzat 2009. évre tervezett szolgáltatási díjai          ( Ft)</t>
  </si>
  <si>
    <t>UZSA Önkormányzat 2009. évre tervezett végleges pénzeszközátadásai, támogatás értékű kiadásai és egyéb támogatásai (E Ft)</t>
  </si>
  <si>
    <t>Pénzeszköz átadások cél szerinti kimutatása UZSA  Önkormányzat 2009. évi költségvetésében</t>
  </si>
  <si>
    <t>UZSA  Önkormányzat 2009. évi létszámkerete költségvetési szervenként  (fő)</t>
  </si>
  <si>
    <t>UZSA  Önkormányzat több éves kihatással járó döntésének következményei  a felhalmozási jellegű bevételekre és kiadásokra (E Ft)</t>
  </si>
  <si>
    <t>Felhalmozási célú hitelek,kölcsönök</t>
  </si>
  <si>
    <t>Fejlesztési célú tartalék</t>
  </si>
  <si>
    <t>Működési célú tartalék</t>
  </si>
  <si>
    <t>Önkormányzat Uzsa</t>
  </si>
  <si>
    <r>
      <t xml:space="preserve"> </t>
    </r>
    <r>
      <rPr>
        <sz val="12"/>
        <rFont val="Times New Roman"/>
        <family val="1"/>
      </rPr>
      <t>Munkaadókat terhelő járulékok</t>
    </r>
  </si>
  <si>
    <r>
      <t xml:space="preserve"> </t>
    </r>
    <r>
      <rPr>
        <sz val="12"/>
        <rFont val="Times New Roman"/>
        <family val="1"/>
      </rPr>
      <t>Dologi kiadások</t>
    </r>
  </si>
  <si>
    <r>
      <t xml:space="preserve"> </t>
    </r>
    <r>
      <rPr>
        <sz val="12"/>
        <rFont val="Times New Roman"/>
        <family val="1"/>
      </rPr>
      <t>Beruházások</t>
    </r>
  </si>
  <si>
    <r>
      <t xml:space="preserve"> </t>
    </r>
    <r>
      <rPr>
        <sz val="12"/>
        <rFont val="Times New Roman"/>
        <family val="1"/>
      </rPr>
      <t>Felújítások</t>
    </r>
  </si>
  <si>
    <r>
      <t xml:space="preserve"> </t>
    </r>
    <r>
      <rPr>
        <sz val="12"/>
        <rFont val="Times New Roman"/>
        <family val="1"/>
      </rPr>
      <t>Pénzeszköz átadások</t>
    </r>
  </si>
  <si>
    <t>Működési célu tartalék</t>
  </si>
  <si>
    <t>Település üzem,sport felad.lakosság</t>
  </si>
  <si>
    <t>Település üzem,sport felad.l kiegészítés</t>
  </si>
  <si>
    <t>Telep.üzemelt.500 fő alatti kieg.</t>
  </si>
  <si>
    <t>Községi közlekedési felaatok</t>
  </si>
  <si>
    <t>Települési sport feladatok</t>
  </si>
  <si>
    <t>Művelődésiház pályáz.önerő</t>
  </si>
  <si>
    <t>Sportöltöző befejezés</t>
  </si>
  <si>
    <t>Épület megvásárlás</t>
  </si>
  <si>
    <t xml:space="preserve">Utca kialakitás telkeknél </t>
  </si>
  <si>
    <t>buszváró</t>
  </si>
  <si>
    <t xml:space="preserve">Munkált.által megf.SZJA </t>
  </si>
  <si>
    <t>UZSA KÖZSÉG ÖNKORMÁNYZAT 2009. ÉVI BEVÉTELEI ÉS KIADÁSAI FELADATONKÉNT  (E FT)</t>
  </si>
  <si>
    <t>Uzsa KÖZSÉG ÖNKORMÁNYZAT 2009. ÉVI BEVÉTELEI ÉS KIADÁSAI FELADATONKÉNT  (E FT)</t>
  </si>
  <si>
    <t>Uzsa  KÖZSÉG ÖNKORMÁNYZAT 2009.  ÉVI BEVÉTELEI ÉS KIADÁSAI FELADATONKÉNT  (E FT)</t>
  </si>
  <si>
    <t>Közút.híd üz.</t>
  </si>
  <si>
    <t>Közs.gazd.</t>
  </si>
  <si>
    <t>Közvilág.</t>
  </si>
  <si>
    <t>Rsz.szoc.</t>
  </si>
  <si>
    <t>Esetei szoc.</t>
  </si>
  <si>
    <t>Eseti gyer.</t>
  </si>
  <si>
    <t>Sz.víz elv.kez.</t>
  </si>
  <si>
    <t>Telep.hull.kz</t>
  </si>
  <si>
    <t>Műv.ház tev.</t>
  </si>
  <si>
    <t>Sport tev.</t>
  </si>
  <si>
    <t>Másh.nem.sor.H.Sz.</t>
  </si>
  <si>
    <t>Önkorm.elszámolásai</t>
  </si>
  <si>
    <t>Önk.ig.ttev.</t>
  </si>
  <si>
    <t>Önk.fel.ra nem terv.fel.</t>
  </si>
  <si>
    <t>Művelődési házak tev.</t>
  </si>
  <si>
    <t>Telep.hull.kezelési tev.</t>
  </si>
  <si>
    <t>Múködési céllú tartalék</t>
  </si>
  <si>
    <t>Szociális étkezt.nyugdíjmimimum     150-300 %</t>
  </si>
  <si>
    <t>Szociális étkezt. nyugdíjmimimum    300-  %</t>
  </si>
  <si>
    <t>Szociális étkezt.nyugdíjminimum     0-150 %</t>
  </si>
  <si>
    <t>Működési célú pénzeszközátadás államháztartáson kívül</t>
  </si>
  <si>
    <t>Sportkör</t>
  </si>
  <si>
    <t>nyugdíjas kblub</t>
  </si>
  <si>
    <t>Mentőszolg.</t>
  </si>
  <si>
    <t>polgárvédelem</t>
  </si>
  <si>
    <t>egyéb alapítvány</t>
  </si>
  <si>
    <t>Li-Uzsa SE.Sportkör</t>
  </si>
  <si>
    <t>Sportkör támogatás</t>
  </si>
  <si>
    <t xml:space="preserve">Nyugdijas klub </t>
  </si>
  <si>
    <t>Múködési támogatás</t>
  </si>
  <si>
    <t>Polgárvédelem</t>
  </si>
  <si>
    <t>Egyéb alapiítvány</t>
  </si>
  <si>
    <t>Község gazdálkodási tevékenység</t>
  </si>
  <si>
    <t>Eredeti</t>
  </si>
  <si>
    <t>Módosított</t>
  </si>
  <si>
    <t>eredeti</t>
  </si>
  <si>
    <t>módosított</t>
  </si>
  <si>
    <t>módosíott</t>
  </si>
  <si>
    <t xml:space="preserve">eredeti </t>
  </si>
  <si>
    <t>eredti</t>
  </si>
  <si>
    <t>módosít.</t>
  </si>
  <si>
    <t>Traktor vásárlás</t>
  </si>
  <si>
    <t>Önkormányzat ig. tev.</t>
  </si>
  <si>
    <t>2009. évi módosított ei.</t>
  </si>
  <si>
    <t>2009. évi eredeti ei.</t>
  </si>
  <si>
    <t>Út aszfaltozás önrész Akácfa utca</t>
  </si>
  <si>
    <t>Út aszfaltozás önrész Petőfi utca</t>
  </si>
  <si>
    <t>11. A 2008. évi jövedelemdifferenciálódás mérséklésénél beszámítással érintett önkormányzatok támogatása</t>
  </si>
  <si>
    <t>22. Gyermekszegénység elle ni program ker. nyári étkeztetés</t>
  </si>
  <si>
    <t>Fűkasza vásárlás</t>
  </si>
  <si>
    <t xml:space="preserve">TEUT pályázat </t>
  </si>
  <si>
    <t>Teljesítés</t>
  </si>
  <si>
    <t>2009. évi előirányzat</t>
  </si>
  <si>
    <t>mód.</t>
  </si>
  <si>
    <t>telj.</t>
  </si>
  <si>
    <t>2009. Telejsítés</t>
  </si>
  <si>
    <t>2009.  Évi előirányzat</t>
  </si>
  <si>
    <t>teljesítés</t>
  </si>
  <si>
    <t>teljes.</t>
  </si>
  <si>
    <t>teljesités</t>
  </si>
  <si>
    <t>módosit</t>
  </si>
  <si>
    <t>összesen:</t>
  </si>
  <si>
    <t>ered.ei.</t>
  </si>
  <si>
    <t>mód.ei.</t>
  </si>
  <si>
    <t>eredeti ei.</t>
  </si>
  <si>
    <t>Város és község gazdálkodás</t>
  </si>
  <si>
    <t>kandalló vás.</t>
  </si>
  <si>
    <t>Önkorm.elszámolása</t>
  </si>
  <si>
    <t>Támogatás értékű felhalm. Bevételek közp.</t>
  </si>
  <si>
    <t>Támogatás értékű felhalm.bevételek közp.</t>
  </si>
  <si>
    <t xml:space="preserve">Tűzoltóság </t>
  </si>
  <si>
    <t>Rendőrség</t>
  </si>
  <si>
    <t>Működési támogatás</t>
  </si>
  <si>
    <t>Medicopte Alapitv.</t>
  </si>
  <si>
    <t>17.melléklet a 6/2010. (IV.28.) önkormányzati rendelethez</t>
  </si>
  <si>
    <t>1.melléklet a 6/2010. (IV.28.) önkormányzati rendelethez</t>
  </si>
  <si>
    <r>
      <t>2</t>
    </r>
    <r>
      <rPr>
        <sz val="8"/>
        <rFont val="Arial"/>
        <family val="2"/>
      </rPr>
      <t>. melléklet a 6/2010. (IV.28.) önkormányzati rendelethez</t>
    </r>
  </si>
  <si>
    <t>3. melléklet a 6/2010. (IV.28.) önkormányzati rendelethez</t>
  </si>
  <si>
    <t>4.melléklet a 6/2010. (IV.28.) önkormányzati rendelethez</t>
  </si>
  <si>
    <t>5.melléklet a 6/2010. (IV.28.) önkormányzati rendelethez</t>
  </si>
  <si>
    <t>6. melléklet a 6/2010. (IV.28.) önkormányzati rendelethez</t>
  </si>
  <si>
    <t>7. melléklet  a 6/2010. (IV.28.) önkormányzati rendelethez</t>
  </si>
  <si>
    <t>8. melléklet a 6/2010. (IV.28.) önkormányzati rendelethez</t>
  </si>
  <si>
    <t>9.melléklet a 6/2010. (IV.28.) önkormányzati rendelethez</t>
  </si>
  <si>
    <t>10.melléklet a 6/2010. (IV.28.) önkormányzati rendelethez</t>
  </si>
  <si>
    <t>11.melléklet a 6/2010. (IV.28.) önkormányzati rendelethez</t>
  </si>
  <si>
    <t>12. melléklet a 6/2010. (IV.28.) önkormányzati rendelethez</t>
  </si>
  <si>
    <t>13.melléklet a 6/2010. (IV.28.) önkormányzati rendelethez</t>
  </si>
  <si>
    <t>13.melléklet a 6/2010.(IV.28.) önkormányzati rendelethez</t>
  </si>
  <si>
    <t>13. melléklet a 6/2010. (IV.28.) önkormányzati rendelethez</t>
  </si>
  <si>
    <t>14.melléklet a 6/2010. (IV.28.) önkormányzati rendelethez</t>
  </si>
  <si>
    <t xml:space="preserve">15.melléklet a 6/2010. (IV. 28.) önkormányzati rendelethez </t>
  </si>
  <si>
    <t>16.melléklet a 6/2010. (IV.28.) önkormányzati rendelethez</t>
  </si>
  <si>
    <t>18.melléklet a 6/2010. (IV. 28.) önkormányzati rendelethez</t>
  </si>
  <si>
    <t xml:space="preserve">19.melléklet a 6/2010. (IV. 28.) önkormányzati rendelethez </t>
  </si>
  <si>
    <r>
      <t xml:space="preserve">UZSA ÖNKORMÁNYZAT 2009. ÉVI ELŐIRÁNYZAT FELHASZNÁLÁSI ÜTEMTERVE (E FT)         </t>
    </r>
    <r>
      <rPr>
        <b/>
        <i/>
        <sz val="8"/>
        <rFont val="Arial Narrow"/>
        <family val="2"/>
      </rPr>
      <t xml:space="preserve">  </t>
    </r>
    <r>
      <rPr>
        <sz val="8"/>
        <rFont val="Arial Narrow"/>
        <family val="2"/>
      </rPr>
      <t>20. melléklet a 6/2010. (IV. 28.) önkormányzati rendelethez</t>
    </r>
  </si>
  <si>
    <r>
      <t xml:space="preserve">Uzsa ÖNKORMÁNYZAT 2009.  ÉVI ELŐIRÁNYZAT FELHASZNÁLÁSI ÜTEMTERVE (E FT) </t>
    </r>
    <r>
      <rPr>
        <sz val="10"/>
        <rFont val="Arial Narrow"/>
        <family val="2"/>
      </rPr>
      <t>20. melléklet a 6/2010. (IV. 28.) önkormányzati rendelethez</t>
    </r>
  </si>
  <si>
    <r>
      <t xml:space="preserve">Uzsa ÖNKORMÁNYZAT 2009.  ÉVI ELŐIRÁNYZAT FELHASZNÁLÁSI ÜTEMTERVE  (E FT) </t>
    </r>
    <r>
      <rPr>
        <sz val="10"/>
        <rFont val="Arial Narrow"/>
        <family val="2"/>
      </rPr>
      <t>20. melléklet a 6/2010. (IV. 28.) önkormányzati rendelethez</t>
    </r>
  </si>
  <si>
    <r>
      <t>Uzsa ÖNKORMÁNYZAT 2009. ÉVI ELŐIRÁNYZAT FELHASZNÁLÁSI ÜTEMTERVE  (E FT)</t>
    </r>
    <r>
      <rPr>
        <sz val="10"/>
        <rFont val="Arial Narrow"/>
        <family val="2"/>
      </rPr>
      <t>20. melléklet a 6/2010. (IV. 28.) önkormányzati rendelethez</t>
    </r>
  </si>
  <si>
    <t>21.melléklet a 6/2010.(IV.28.) önkormányzati rendelethez</t>
  </si>
  <si>
    <t>22.melléklet a 6/2010. (IV.28.) önkormányzati rendelethez</t>
  </si>
  <si>
    <t xml:space="preserve">  24.melléklet a 6/2010. (IV.28.) önkormányzati rendelethez</t>
  </si>
  <si>
    <t>25.melléklet a 6/2010. (IV.28.) önkormányzati rendelethez</t>
  </si>
  <si>
    <t>26.melléklet a 6/2010. (IV.28.)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</si>
</sst>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__"/>
    <numFmt numFmtId="168" formatCode="#,##0.00&quot; Ft&quot;;[Red]\-#,##0.00&quot; Ft&quot;"/>
    <numFmt numFmtId="169" formatCode="#,##0&quot; Ft&quot;;[Red]\-#,##0&quot; Ft&quot;"/>
    <numFmt numFmtId="170" formatCode="#,##0.00;[Red]\-#,##0.00"/>
    <numFmt numFmtId="171" formatCode="#,##0;[Red]\-#,##0"/>
  </numFmts>
  <fonts count="109">
    <font>
      <sz val="10"/>
      <name val="Arial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Georgia"/>
      <family val="1"/>
    </font>
    <font>
      <sz val="10"/>
      <name val="Arial CE"/>
      <family val="0"/>
    </font>
    <font>
      <i/>
      <sz val="14"/>
      <name val="Georgia"/>
      <family val="1"/>
    </font>
    <font>
      <b/>
      <i/>
      <u val="single"/>
      <sz val="14"/>
      <name val="Georgia"/>
      <family val="1"/>
    </font>
    <font>
      <b/>
      <i/>
      <u val="single"/>
      <sz val="12"/>
      <name val="Times New Roman"/>
      <family val="1"/>
    </font>
    <font>
      <b/>
      <i/>
      <u val="single"/>
      <sz val="10"/>
      <name val="Arial"/>
      <family val="0"/>
    </font>
    <font>
      <b/>
      <i/>
      <sz val="12"/>
      <name val="Georgia"/>
      <family val="1"/>
    </font>
    <font>
      <sz val="12"/>
      <name val="Arial"/>
      <family val="0"/>
    </font>
    <font>
      <b/>
      <i/>
      <sz val="9"/>
      <name val="Georgia"/>
      <family val="1"/>
    </font>
    <font>
      <b/>
      <sz val="10"/>
      <name val="Arial"/>
      <family val="2"/>
    </font>
    <font>
      <b/>
      <i/>
      <sz val="10"/>
      <name val="Georgia"/>
      <family val="1"/>
    </font>
    <font>
      <b/>
      <i/>
      <sz val="10"/>
      <name val="Arial"/>
      <family val="2"/>
    </font>
    <font>
      <b/>
      <i/>
      <u val="single"/>
      <sz val="12"/>
      <name val="Georgia"/>
      <family val="1"/>
    </font>
    <font>
      <sz val="12"/>
      <name val="Georgia"/>
      <family val="1"/>
    </font>
    <font>
      <sz val="10"/>
      <name val="Georgia"/>
      <family val="1"/>
    </font>
    <font>
      <b/>
      <sz val="9"/>
      <color indexed="8"/>
      <name val="Georgia"/>
      <family val="1"/>
    </font>
    <font>
      <b/>
      <i/>
      <u val="single"/>
      <sz val="9"/>
      <color indexed="8"/>
      <name val="Georgia"/>
      <family val="1"/>
    </font>
    <font>
      <sz val="9"/>
      <color indexed="8"/>
      <name val="Arial"/>
      <family val="2"/>
    </font>
    <font>
      <sz val="9"/>
      <color indexed="8"/>
      <name val="Georgia"/>
      <family val="1"/>
    </font>
    <font>
      <sz val="12"/>
      <name val="Arial CE"/>
      <family val="0"/>
    </font>
    <font>
      <i/>
      <u val="single"/>
      <sz val="14"/>
      <name val="Georgia"/>
      <family val="1"/>
    </font>
    <font>
      <b/>
      <sz val="10"/>
      <name val="Arial CE"/>
      <family val="0"/>
    </font>
    <font>
      <sz val="9"/>
      <name val="Georgia"/>
      <family val="1"/>
    </font>
    <font>
      <i/>
      <u val="single"/>
      <sz val="9"/>
      <name val="Georgia"/>
      <family val="1"/>
    </font>
    <font>
      <b/>
      <sz val="12"/>
      <name val="Arial CE"/>
      <family val="0"/>
    </font>
    <font>
      <b/>
      <sz val="14"/>
      <name val="Arial CE"/>
      <family val="0"/>
    </font>
    <font>
      <sz val="11"/>
      <name val="Georgia"/>
      <family val="1"/>
    </font>
    <font>
      <b/>
      <i/>
      <sz val="9"/>
      <name val="Arial"/>
      <family val="2"/>
    </font>
    <font>
      <b/>
      <sz val="11"/>
      <name val="Georgia"/>
      <family val="1"/>
    </font>
    <font>
      <b/>
      <i/>
      <sz val="11"/>
      <name val="Georgia"/>
      <family val="1"/>
    </font>
    <font>
      <sz val="10"/>
      <color indexed="8"/>
      <name val="Georgia"/>
      <family val="1"/>
    </font>
    <font>
      <sz val="11"/>
      <color indexed="8"/>
      <name val="Georgia"/>
      <family val="1"/>
    </font>
    <font>
      <b/>
      <i/>
      <u val="single"/>
      <sz val="11"/>
      <name val="Georgia"/>
      <family val="1"/>
    </font>
    <font>
      <b/>
      <sz val="10"/>
      <name val="Georgia"/>
      <family val="1"/>
    </font>
    <font>
      <b/>
      <i/>
      <sz val="16"/>
      <name val="Georgia"/>
      <family val="1"/>
    </font>
    <font>
      <sz val="10"/>
      <color indexed="8"/>
      <name val="Arial CE"/>
      <family val="0"/>
    </font>
    <font>
      <sz val="14"/>
      <name val="Arial CE"/>
      <family val="0"/>
    </font>
    <font>
      <sz val="11"/>
      <color indexed="10"/>
      <name val="Georgia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Georgia"/>
      <family val="1"/>
    </font>
    <font>
      <b/>
      <sz val="11"/>
      <color indexed="8"/>
      <name val="Times New Roman"/>
      <family val="1"/>
    </font>
    <font>
      <b/>
      <i/>
      <sz val="16"/>
      <name val="Arial"/>
      <family val="2"/>
    </font>
    <font>
      <i/>
      <sz val="12"/>
      <name val="Georgia"/>
      <family val="1"/>
    </font>
    <font>
      <b/>
      <i/>
      <u val="single"/>
      <sz val="12"/>
      <color indexed="8"/>
      <name val="Georgia"/>
      <family val="1"/>
    </font>
    <font>
      <b/>
      <i/>
      <sz val="16"/>
      <name val="Arial CE"/>
      <family val="0"/>
    </font>
    <font>
      <i/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Georgia"/>
      <family val="1"/>
    </font>
    <font>
      <sz val="8"/>
      <name val="Arial"/>
      <family val="2"/>
    </font>
    <font>
      <b/>
      <i/>
      <sz val="8"/>
      <name val="Arial"/>
      <family val="2"/>
    </font>
    <font>
      <sz val="12"/>
      <name val="Arial Narrow"/>
      <family val="2"/>
    </font>
    <font>
      <b/>
      <i/>
      <u val="single"/>
      <sz val="12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b/>
      <i/>
      <sz val="16"/>
      <name val="Arial Narrow"/>
      <family val="2"/>
    </font>
    <font>
      <sz val="10"/>
      <name val="Arial Narrow"/>
      <family val="2"/>
    </font>
    <font>
      <b/>
      <i/>
      <sz val="8"/>
      <name val="Arial Narrow"/>
      <family val="2"/>
    </font>
    <font>
      <sz val="10"/>
      <name val="Times New Roman CE"/>
      <family val="0"/>
    </font>
    <font>
      <b/>
      <i/>
      <sz val="13"/>
      <name val="Georgia"/>
      <family val="1"/>
    </font>
    <font>
      <sz val="13"/>
      <name val="Arial"/>
      <family val="0"/>
    </font>
    <font>
      <b/>
      <sz val="8"/>
      <name val="Arial CE"/>
      <family val="2"/>
    </font>
    <font>
      <sz val="8"/>
      <name val="Georgia"/>
      <family val="1"/>
    </font>
    <font>
      <sz val="8"/>
      <name val="Arial CE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u val="single"/>
      <sz val="10"/>
      <name val="Times New Roman"/>
      <family val="1"/>
    </font>
    <font>
      <sz val="7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u val="single"/>
      <sz val="12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u val="single"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"/>
      <family val="1"/>
    </font>
    <font>
      <sz val="9"/>
      <name val="Arial CE"/>
      <family val="2"/>
    </font>
    <font>
      <b/>
      <sz val="9"/>
      <name val="Arial CE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Georgia"/>
      <family val="1"/>
    </font>
    <font>
      <i/>
      <sz val="11"/>
      <name val="Times New Roman"/>
      <family val="1"/>
    </font>
    <font>
      <sz val="8"/>
      <name val="Times New Roman"/>
      <family val="1"/>
    </font>
    <font>
      <sz val="11"/>
      <name val="Arial"/>
      <family val="0"/>
    </font>
    <font>
      <sz val="8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" fillId="0" borderId="0">
      <alignment/>
      <protection/>
    </xf>
    <xf numFmtId="0" fontId="6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wrapText="1"/>
    </xf>
    <xf numFmtId="0" fontId="3" fillId="0" borderId="0" xfId="22" applyFont="1" applyAlignment="1">
      <alignment horizontal="center" vertical="center" wrapText="1"/>
      <protection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9" fillId="0" borderId="1" xfId="0" applyFont="1" applyBorder="1" applyAlignment="1">
      <alignment wrapText="1"/>
    </xf>
    <xf numFmtId="0" fontId="0" fillId="0" borderId="0" xfId="0" applyBorder="1" applyAlignment="1">
      <alignment wrapText="1"/>
    </xf>
    <xf numFmtId="0" fontId="12" fillId="0" borderId="0" xfId="0" applyFont="1" applyAlignment="1">
      <alignment horizontal="centerContinuous" vertical="center"/>
    </xf>
    <xf numFmtId="0" fontId="13" fillId="0" borderId="1" xfId="0" applyFont="1" applyBorder="1" applyAlignment="1">
      <alignment wrapText="1"/>
    </xf>
    <xf numFmtId="0" fontId="0" fillId="2" borderId="1" xfId="0" applyFill="1" applyBorder="1" applyAlignment="1">
      <alignment/>
    </xf>
    <xf numFmtId="0" fontId="13" fillId="0" borderId="1" xfId="0" applyFont="1" applyBorder="1" applyAlignment="1">
      <alignment/>
    </xf>
    <xf numFmtId="0" fontId="17" fillId="0" borderId="1" xfId="0" applyFont="1" applyBorder="1" applyAlignment="1">
      <alignment/>
    </xf>
    <xf numFmtId="0" fontId="17" fillId="0" borderId="1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22" applyFont="1" applyBorder="1" applyAlignment="1">
      <alignment horizontal="left" vertical="center"/>
      <protection/>
    </xf>
    <xf numFmtId="0" fontId="17" fillId="0" borderId="0" xfId="0" applyFont="1" applyBorder="1" applyAlignment="1">
      <alignment/>
    </xf>
    <xf numFmtId="167" fontId="20" fillId="0" borderId="0" xfId="22" applyNumberFormat="1" applyFont="1" applyBorder="1" applyAlignment="1">
      <alignment vertical="center"/>
      <protection/>
    </xf>
    <xf numFmtId="0" fontId="20" fillId="0" borderId="0" xfId="22" applyFont="1" applyBorder="1" applyAlignment="1">
      <alignment/>
      <protection/>
    </xf>
    <xf numFmtId="0" fontId="20" fillId="0" borderId="0" xfId="22" applyFont="1" applyBorder="1" applyAlignment="1">
      <alignment vertical="center"/>
      <protection/>
    </xf>
    <xf numFmtId="0" fontId="0" fillId="0" borderId="0" xfId="0" applyBorder="1" applyAlignment="1">
      <alignment/>
    </xf>
    <xf numFmtId="0" fontId="22" fillId="0" borderId="0" xfId="0" applyFont="1" applyAlignment="1">
      <alignment/>
    </xf>
    <xf numFmtId="0" fontId="4" fillId="0" borderId="0" xfId="0" applyAlignment="1">
      <alignment/>
    </xf>
    <xf numFmtId="0" fontId="22" fillId="0" borderId="2" xfId="0" applyFont="1" applyBorder="1" applyAlignment="1">
      <alignment/>
    </xf>
    <xf numFmtId="0" fontId="24" fillId="0" borderId="3" xfId="0" applyFont="1" applyBorder="1" applyAlignment="1">
      <alignment wrapText="1"/>
    </xf>
    <xf numFmtId="3" fontId="24" fillId="0" borderId="3" xfId="0" applyNumberFormat="1" applyFont="1" applyBorder="1" applyAlignment="1">
      <alignment horizontal="right"/>
    </xf>
    <xf numFmtId="0" fontId="22" fillId="0" borderId="3" xfId="0" applyFont="1" applyBorder="1" applyAlignment="1">
      <alignment/>
    </xf>
    <xf numFmtId="0" fontId="25" fillId="0" borderId="1" xfId="0" applyFont="1" applyBorder="1" applyAlignment="1">
      <alignment/>
    </xf>
    <xf numFmtId="3" fontId="4" fillId="0" borderId="3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25" fillId="0" borderId="1" xfId="0" applyFont="1" applyFill="1" applyBorder="1" applyAlignment="1">
      <alignment wrapText="1"/>
    </xf>
    <xf numFmtId="0" fontId="25" fillId="0" borderId="4" xfId="0" applyFont="1" applyBorder="1" applyAlignment="1">
      <alignment wrapText="1"/>
    </xf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 horizontal="left" wrapText="1"/>
    </xf>
    <xf numFmtId="0" fontId="25" fillId="0" borderId="1" xfId="0" applyFont="1" applyFill="1" applyBorder="1" applyAlignment="1">
      <alignment horizontal="left" wrapText="1"/>
    </xf>
    <xf numFmtId="0" fontId="26" fillId="0" borderId="5" xfId="0" applyFont="1" applyFill="1" applyBorder="1" applyAlignment="1">
      <alignment horizontal="left"/>
    </xf>
    <xf numFmtId="3" fontId="4" fillId="0" borderId="6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27" fillId="2" borderId="3" xfId="0" applyFont="1" applyFill="1" applyBorder="1" applyAlignment="1">
      <alignment/>
    </xf>
    <xf numFmtId="3" fontId="27" fillId="2" borderId="3" xfId="0" applyNumberFormat="1" applyFont="1" applyFill="1" applyBorder="1" applyAlignment="1">
      <alignment/>
    </xf>
    <xf numFmtId="0" fontId="24" fillId="2" borderId="3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3" fontId="27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3" fontId="27" fillId="0" borderId="0" xfId="0" applyNumberFormat="1" applyFont="1" applyBorder="1" applyAlignment="1">
      <alignment/>
    </xf>
    <xf numFmtId="0" fontId="11" fillId="0" borderId="1" xfId="0" applyFont="1" applyBorder="1" applyAlignment="1">
      <alignment/>
    </xf>
    <xf numFmtId="0" fontId="17" fillId="2" borderId="1" xfId="0" applyFont="1" applyFill="1" applyBorder="1" applyAlignment="1">
      <alignment/>
    </xf>
    <xf numFmtId="0" fontId="4" fillId="0" borderId="0" xfId="0" applyBorder="1" applyAlignment="1">
      <alignment/>
    </xf>
    <xf numFmtId="0" fontId="13" fillId="0" borderId="0" xfId="0" applyFont="1" applyAlignment="1">
      <alignment/>
    </xf>
    <xf numFmtId="0" fontId="3" fillId="3" borderId="1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9" fillId="0" borderId="1" xfId="0" applyFont="1" applyBorder="1" applyAlignment="1">
      <alignment wrapText="1"/>
    </xf>
    <xf numFmtId="0" fontId="30" fillId="0" borderId="1" xfId="0" applyFont="1" applyBorder="1" applyAlignment="1">
      <alignment wrapText="1"/>
    </xf>
    <xf numFmtId="0" fontId="17" fillId="0" borderId="0" xfId="0" applyFont="1" applyBorder="1" applyAlignment="1">
      <alignment/>
    </xf>
    <xf numFmtId="0" fontId="10" fillId="0" borderId="0" xfId="0" applyFont="1" applyAlignment="1">
      <alignment/>
    </xf>
    <xf numFmtId="0" fontId="31" fillId="0" borderId="0" xfId="0" applyFont="1" applyAlignment="1">
      <alignment/>
    </xf>
    <xf numFmtId="0" fontId="29" fillId="0" borderId="0" xfId="0" applyFont="1" applyAlignment="1">
      <alignment/>
    </xf>
    <xf numFmtId="0" fontId="32" fillId="0" borderId="1" xfId="0" applyFont="1" applyBorder="1" applyAlignment="1">
      <alignment wrapText="1"/>
    </xf>
    <xf numFmtId="0" fontId="29" fillId="0" borderId="1" xfId="0" applyFont="1" applyBorder="1" applyAlignment="1">
      <alignment/>
    </xf>
    <xf numFmtId="0" fontId="29" fillId="0" borderId="0" xfId="0" applyFont="1" applyAlignment="1">
      <alignment wrapText="1"/>
    </xf>
    <xf numFmtId="0" fontId="9" fillId="2" borderId="1" xfId="0" applyFont="1" applyFill="1" applyBorder="1" applyAlignment="1">
      <alignment wrapText="1"/>
    </xf>
    <xf numFmtId="0" fontId="17" fillId="0" borderId="0" xfId="0" applyFont="1" applyBorder="1" applyAlignment="1">
      <alignment wrapText="1"/>
    </xf>
    <xf numFmtId="0" fontId="20" fillId="0" borderId="0" xfId="19" applyFont="1" applyBorder="1" applyAlignment="1">
      <alignment/>
      <protection/>
    </xf>
    <xf numFmtId="0" fontId="20" fillId="0" borderId="0" xfId="19" applyFont="1" applyBorder="1" applyAlignment="1">
      <alignment vertical="center"/>
      <protection/>
    </xf>
    <xf numFmtId="0" fontId="20" fillId="0" borderId="0" xfId="19" applyFont="1" applyFill="1" applyBorder="1" applyAlignment="1" applyProtection="1">
      <alignment horizontal="left" vertical="center"/>
      <protection locked="0"/>
    </xf>
    <xf numFmtId="0" fontId="20" fillId="0" borderId="0" xfId="19" applyFont="1" applyBorder="1" applyAlignment="1" applyProtection="1">
      <alignment horizontal="left" vertical="center"/>
      <protection locked="0"/>
    </xf>
    <xf numFmtId="0" fontId="20" fillId="0" borderId="0" xfId="19" applyFont="1" applyFill="1" applyBorder="1" applyAlignment="1" applyProtection="1">
      <alignment vertical="center"/>
      <protection locked="0"/>
    </xf>
    <xf numFmtId="0" fontId="20" fillId="0" borderId="0" xfId="22" applyFont="1" applyFill="1" applyBorder="1" applyAlignment="1">
      <alignment vertical="center"/>
      <protection/>
    </xf>
    <xf numFmtId="0" fontId="20" fillId="0" borderId="0" xfId="22" applyFont="1" applyFill="1" applyBorder="1" applyAlignment="1">
      <alignment/>
      <protection/>
    </xf>
    <xf numFmtId="0" fontId="33" fillId="0" borderId="1" xfId="22" applyFont="1" applyBorder="1" applyAlignment="1">
      <alignment vertical="center"/>
      <protection/>
    </xf>
    <xf numFmtId="0" fontId="20" fillId="0" borderId="1" xfId="22" applyFont="1" applyBorder="1" applyAlignment="1">
      <alignment vertical="center"/>
      <protection/>
    </xf>
    <xf numFmtId="0" fontId="33" fillId="0" borderId="0" xfId="22" applyFont="1" applyFill="1" applyBorder="1" applyAlignment="1">
      <alignment horizontal="left" vertical="center" wrapText="1"/>
      <protection/>
    </xf>
    <xf numFmtId="0" fontId="33" fillId="0" borderId="0" xfId="22" applyFont="1" applyFill="1" applyBorder="1" applyAlignment="1">
      <alignment horizontal="left" vertical="center"/>
      <protection/>
    </xf>
    <xf numFmtId="0" fontId="20" fillId="0" borderId="0" xfId="22" applyFont="1" applyFill="1" applyBorder="1" applyAlignment="1">
      <alignment horizontal="left" vertical="center"/>
      <protection/>
    </xf>
    <xf numFmtId="0" fontId="11" fillId="0" borderId="1" xfId="0" applyFont="1" applyBorder="1" applyAlignment="1">
      <alignment horizontal="center" wrapText="1"/>
    </xf>
    <xf numFmtId="0" fontId="9" fillId="0" borderId="1" xfId="0" applyFont="1" applyBorder="1" applyAlignment="1">
      <alignment/>
    </xf>
    <xf numFmtId="0" fontId="32" fillId="0" borderId="1" xfId="0" applyFont="1" applyBorder="1" applyAlignment="1">
      <alignment horizontal="right"/>
    </xf>
    <xf numFmtId="0" fontId="29" fillId="2" borderId="1" xfId="0" applyFont="1" applyFill="1" applyBorder="1" applyAlignment="1">
      <alignment/>
    </xf>
    <xf numFmtId="0" fontId="34" fillId="0" borderId="1" xfId="22" applyFont="1" applyBorder="1" applyAlignment="1">
      <alignment vertical="center" wrapText="1"/>
      <protection/>
    </xf>
    <xf numFmtId="0" fontId="35" fillId="2" borderId="1" xfId="0" applyFont="1" applyFill="1" applyBorder="1" applyAlignment="1">
      <alignment/>
    </xf>
    <xf numFmtId="0" fontId="29" fillId="4" borderId="1" xfId="0" applyFont="1" applyFill="1" applyBorder="1" applyAlignment="1">
      <alignment/>
    </xf>
    <xf numFmtId="0" fontId="29" fillId="0" borderId="1" xfId="0" applyFont="1" applyFill="1" applyBorder="1" applyAlignment="1">
      <alignment/>
    </xf>
    <xf numFmtId="0" fontId="29" fillId="5" borderId="1" xfId="0" applyFont="1" applyFill="1" applyBorder="1" applyAlignment="1">
      <alignment/>
    </xf>
    <xf numFmtId="0" fontId="29" fillId="6" borderId="1" xfId="0" applyFont="1" applyFill="1" applyBorder="1" applyAlignment="1">
      <alignment/>
    </xf>
    <xf numFmtId="0" fontId="15" fillId="0" borderId="1" xfId="0" applyFont="1" applyBorder="1" applyAlignment="1">
      <alignment/>
    </xf>
    <xf numFmtId="167" fontId="29" fillId="0" borderId="1" xfId="22" applyNumberFormat="1" applyFont="1" applyBorder="1" applyAlignment="1">
      <alignment vertical="center"/>
      <protection/>
    </xf>
    <xf numFmtId="167" fontId="17" fillId="0" borderId="1" xfId="22" applyNumberFormat="1" applyFont="1" applyBorder="1" applyAlignment="1">
      <alignment vertical="center"/>
      <protection/>
    </xf>
    <xf numFmtId="0" fontId="17" fillId="0" borderId="1" xfId="22" applyFont="1" applyBorder="1">
      <alignment/>
      <protection/>
    </xf>
    <xf numFmtId="0" fontId="16" fillId="0" borderId="1" xfId="22" applyFont="1" applyBorder="1" applyAlignment="1">
      <alignment vertical="center"/>
      <protection/>
    </xf>
    <xf numFmtId="0" fontId="0" fillId="0" borderId="0" xfId="0" applyBorder="1" applyAlignment="1">
      <alignment/>
    </xf>
    <xf numFmtId="167" fontId="17" fillId="0" borderId="1" xfId="22" applyNumberFormat="1" applyFont="1" applyBorder="1" applyAlignment="1">
      <alignment horizontal="centerContinuous" vertical="center" wrapText="1"/>
      <protection/>
    </xf>
    <xf numFmtId="167" fontId="29" fillId="0" borderId="1" xfId="22" applyNumberFormat="1" applyFont="1" applyFill="1" applyBorder="1" applyAlignment="1">
      <alignment vertical="center"/>
      <protection/>
    </xf>
    <xf numFmtId="0" fontId="17" fillId="0" borderId="1" xfId="22" applyFont="1" applyFill="1" applyBorder="1">
      <alignment/>
      <protection/>
    </xf>
    <xf numFmtId="0" fontId="29" fillId="0" borderId="1" xfId="22" applyFont="1" applyBorder="1" applyAlignment="1">
      <alignment vertical="center"/>
      <protection/>
    </xf>
    <xf numFmtId="167" fontId="36" fillId="0" borderId="1" xfId="22" applyNumberFormat="1" applyFont="1" applyFill="1" applyBorder="1" applyAlignment="1">
      <alignment horizontal="centerContinuous" vertical="center" wrapText="1"/>
      <protection/>
    </xf>
    <xf numFmtId="167" fontId="36" fillId="0" borderId="1" xfId="22" applyNumberFormat="1" applyFont="1" applyBorder="1" applyAlignment="1">
      <alignment horizontal="centerContinuous" vertical="center" wrapText="1"/>
      <protection/>
    </xf>
    <xf numFmtId="167" fontId="29" fillId="6" borderId="1" xfId="22" applyNumberFormat="1" applyFont="1" applyFill="1" applyBorder="1" applyAlignment="1">
      <alignment vertical="center"/>
      <protection/>
    </xf>
    <xf numFmtId="0" fontId="17" fillId="0" borderId="0" xfId="22" applyFont="1" applyBorder="1" applyAlignment="1">
      <alignment vertical="center" wrapText="1"/>
      <protection/>
    </xf>
    <xf numFmtId="167" fontId="29" fillId="0" borderId="0" xfId="22" applyNumberFormat="1" applyFont="1" applyBorder="1" applyAlignment="1">
      <alignment vertical="center"/>
      <protection/>
    </xf>
    <xf numFmtId="167" fontId="17" fillId="0" borderId="0" xfId="22" applyNumberFormat="1" applyFont="1" applyBorder="1" applyAlignment="1">
      <alignment vertical="center"/>
      <protection/>
    </xf>
    <xf numFmtId="167" fontId="17" fillId="0" borderId="0" xfId="22" applyNumberFormat="1" applyFont="1" applyBorder="1" applyAlignment="1">
      <alignment horizontal="centerContinuous" vertical="center" wrapText="1"/>
      <protection/>
    </xf>
    <xf numFmtId="0" fontId="17" fillId="0" borderId="0" xfId="22" applyFont="1" applyBorder="1">
      <alignment/>
      <protection/>
    </xf>
    <xf numFmtId="0" fontId="16" fillId="0" borderId="0" xfId="22" applyFont="1" applyBorder="1" applyAlignment="1">
      <alignment horizontal="centerContinuous" vertical="center" wrapText="1"/>
      <protection/>
    </xf>
    <xf numFmtId="0" fontId="36" fillId="0" borderId="0" xfId="22" applyFont="1" applyBorder="1" applyAlignment="1">
      <alignment vertical="center" wrapText="1"/>
      <protection/>
    </xf>
    <xf numFmtId="167" fontId="31" fillId="0" borderId="0" xfId="22" applyNumberFormat="1" applyFont="1" applyBorder="1" applyAlignment="1">
      <alignment vertical="center"/>
      <protection/>
    </xf>
    <xf numFmtId="167" fontId="36" fillId="0" borderId="0" xfId="22" applyNumberFormat="1" applyFont="1" applyBorder="1" applyAlignment="1">
      <alignment vertical="center"/>
      <protection/>
    </xf>
    <xf numFmtId="167" fontId="36" fillId="0" borderId="0" xfId="22" applyNumberFormat="1" applyFont="1" applyBorder="1" applyAlignment="1">
      <alignment horizontal="centerContinuous" vertical="center" wrapText="1"/>
      <protection/>
    </xf>
    <xf numFmtId="0" fontId="31" fillId="0" borderId="0" xfId="22" applyFont="1" applyBorder="1" applyAlignment="1">
      <alignment horizontal="centerContinuous" vertical="center" wrapText="1"/>
      <protection/>
    </xf>
    <xf numFmtId="0" fontId="29" fillId="0" borderId="0" xfId="22" applyFont="1" applyBorder="1" applyAlignment="1">
      <alignment horizontal="centerContinuous" vertical="center" wrapText="1"/>
      <protection/>
    </xf>
    <xf numFmtId="0" fontId="17" fillId="0" borderId="0" xfId="0" applyFont="1" applyAlignment="1">
      <alignment wrapText="1"/>
    </xf>
    <xf numFmtId="0" fontId="29" fillId="0" borderId="0" xfId="22" applyFont="1" applyBorder="1" applyAlignment="1">
      <alignment vertical="center"/>
      <protection/>
    </xf>
    <xf numFmtId="0" fontId="29" fillId="0" borderId="0" xfId="22" applyFont="1" applyBorder="1" applyAlignment="1">
      <alignment vertical="center" wrapText="1"/>
      <protection/>
    </xf>
    <xf numFmtId="0" fontId="16" fillId="0" borderId="0" xfId="22" applyFont="1" applyBorder="1" applyAlignment="1">
      <alignment vertical="center"/>
      <protection/>
    </xf>
    <xf numFmtId="0" fontId="37" fillId="0" borderId="0" xfId="0" applyFont="1" applyBorder="1" applyAlignment="1">
      <alignment horizontal="center" wrapText="1"/>
    </xf>
    <xf numFmtId="0" fontId="4" fillId="0" borderId="0" xfId="0" applyAlignment="1">
      <alignment/>
    </xf>
    <xf numFmtId="0" fontId="9" fillId="0" borderId="1" xfId="0" applyFont="1" applyBorder="1" applyAlignment="1">
      <alignment horizontal="center" wrapText="1"/>
    </xf>
    <xf numFmtId="0" fontId="19" fillId="6" borderId="1" xfId="22" applyFont="1" applyFill="1" applyBorder="1" applyAlignment="1">
      <alignment vertical="center"/>
      <protection/>
    </xf>
    <xf numFmtId="167" fontId="20" fillId="0" borderId="1" xfId="22" applyNumberFormat="1" applyFont="1" applyBorder="1" applyAlignment="1">
      <alignment vertical="center"/>
      <protection/>
    </xf>
    <xf numFmtId="0" fontId="21" fillId="0" borderId="1" xfId="22" applyFont="1" applyBorder="1" applyAlignment="1">
      <alignment vertical="center"/>
      <protection/>
    </xf>
    <xf numFmtId="0" fontId="38" fillId="0" borderId="0" xfId="22" applyFont="1" applyBorder="1" applyAlignment="1">
      <alignment/>
      <protection/>
    </xf>
    <xf numFmtId="0" fontId="40" fillId="0" borderId="0" xfId="22" applyFont="1" applyBorder="1" applyAlignment="1">
      <alignment horizontal="left" vertical="center"/>
      <protection/>
    </xf>
    <xf numFmtId="0" fontId="41" fillId="0" borderId="0" xfId="22" applyFont="1" applyBorder="1" applyAlignment="1">
      <alignment horizontal="left" vertical="center"/>
      <protection/>
    </xf>
    <xf numFmtId="0" fontId="29" fillId="0" borderId="0" xfId="22" applyFont="1" applyBorder="1" applyAlignment="1">
      <alignment horizontal="left" vertical="center"/>
      <protection/>
    </xf>
    <xf numFmtId="0" fontId="42" fillId="0" borderId="0" xfId="22" applyFont="1" applyBorder="1" applyAlignment="1">
      <alignment horizontal="left" vertical="center"/>
      <protection/>
    </xf>
    <xf numFmtId="167" fontId="34" fillId="0" borderId="0" xfId="22" applyNumberFormat="1" applyFont="1" applyBorder="1" applyAlignment="1">
      <alignment vertical="center"/>
      <protection/>
    </xf>
    <xf numFmtId="0" fontId="34" fillId="0" borderId="0" xfId="22" applyFont="1" applyBorder="1" applyAlignment="1">
      <alignment/>
      <protection/>
    </xf>
    <xf numFmtId="0" fontId="34" fillId="0" borderId="0" xfId="22" applyFont="1" applyBorder="1" applyAlignment="1">
      <alignment vertical="center"/>
      <protection/>
    </xf>
    <xf numFmtId="0" fontId="43" fillId="0" borderId="0" xfId="22" applyFont="1" applyBorder="1" applyAlignment="1">
      <alignment vertical="center"/>
      <protection/>
    </xf>
    <xf numFmtId="0" fontId="42" fillId="0" borderId="0" xfId="22" applyFont="1" applyBorder="1" applyAlignment="1">
      <alignment horizontal="left" vertical="center"/>
      <protection/>
    </xf>
    <xf numFmtId="167" fontId="34" fillId="0" borderId="0" xfId="22" applyNumberFormat="1" applyFont="1" applyFill="1" applyBorder="1" applyAlignment="1">
      <alignment vertical="center"/>
      <protection/>
    </xf>
    <xf numFmtId="0" fontId="34" fillId="0" borderId="0" xfId="22" applyFont="1" applyFill="1" applyBorder="1" applyAlignment="1">
      <alignment/>
      <protection/>
    </xf>
    <xf numFmtId="0" fontId="34" fillId="0" borderId="0" xfId="22" applyFont="1" applyFill="1" applyBorder="1" applyAlignment="1">
      <alignment vertical="center"/>
      <protection/>
    </xf>
    <xf numFmtId="0" fontId="43" fillId="0" borderId="0" xfId="22" applyFont="1" applyFill="1" applyBorder="1" applyAlignment="1">
      <alignment vertical="center"/>
      <protection/>
    </xf>
    <xf numFmtId="0" fontId="34" fillId="0" borderId="0" xfId="22" applyFont="1" applyFill="1" applyBorder="1" applyAlignment="1">
      <alignment horizontal="left" vertical="center"/>
      <protection/>
    </xf>
    <xf numFmtId="0" fontId="43" fillId="0" borderId="0" xfId="22" applyFont="1" applyFill="1" applyBorder="1" applyAlignment="1">
      <alignment horizontal="left" vertical="center"/>
      <protection/>
    </xf>
    <xf numFmtId="0" fontId="29" fillId="0" borderId="0" xfId="22" applyFont="1" applyFill="1" applyBorder="1" applyAlignment="1">
      <alignment horizontal="left" vertical="center"/>
      <protection/>
    </xf>
    <xf numFmtId="0" fontId="42" fillId="0" borderId="0" xfId="22" applyFont="1" applyFill="1" applyBorder="1" applyAlignment="1">
      <alignment horizontal="left" vertical="center"/>
      <protection/>
    </xf>
    <xf numFmtId="0" fontId="34" fillId="0" borderId="0" xfId="22" applyFont="1" applyBorder="1" applyAlignment="1">
      <alignment horizontal="left" vertical="center"/>
      <protection/>
    </xf>
    <xf numFmtId="0" fontId="43" fillId="0" borderId="0" xfId="22" applyFont="1" applyBorder="1" applyAlignment="1">
      <alignment horizontal="left" vertical="center"/>
      <protection/>
    </xf>
    <xf numFmtId="0" fontId="44" fillId="0" borderId="0" xfId="22" applyFont="1" applyBorder="1" applyAlignment="1">
      <alignment horizontal="left" vertical="top"/>
      <protection/>
    </xf>
    <xf numFmtId="0" fontId="45" fillId="0" borderId="0" xfId="22" applyFont="1" applyBorder="1" applyAlignment="1">
      <alignment horizontal="left" vertical="top"/>
      <protection/>
    </xf>
    <xf numFmtId="0" fontId="33" fillId="0" borderId="1" xfId="22" applyFont="1" applyBorder="1" applyAlignment="1">
      <alignment horizontal="left" vertical="center"/>
      <protection/>
    </xf>
    <xf numFmtId="0" fontId="33" fillId="0" borderId="0" xfId="22" applyFont="1" applyBorder="1" applyAlignment="1">
      <alignment horizontal="left" vertical="center"/>
      <protection/>
    </xf>
    <xf numFmtId="0" fontId="38" fillId="0" borderId="0" xfId="22" applyFont="1" applyBorder="1" applyAlignment="1">
      <alignment horizontal="left" vertical="center"/>
      <protection/>
    </xf>
    <xf numFmtId="0" fontId="44" fillId="0" borderId="0" xfId="22" applyFont="1" applyBorder="1" applyAlignment="1">
      <alignment horizontal="left" vertical="center"/>
      <protection/>
    </xf>
    <xf numFmtId="0" fontId="45" fillId="0" borderId="0" xfId="22" applyFont="1" applyBorder="1" applyAlignment="1">
      <alignment horizontal="left" vertical="center"/>
      <protection/>
    </xf>
    <xf numFmtId="0" fontId="46" fillId="0" borderId="0" xfId="0" applyFont="1" applyBorder="1" applyAlignment="1">
      <alignment horizontal="center" wrapText="1"/>
    </xf>
    <xf numFmtId="0" fontId="48" fillId="6" borderId="1" xfId="22" applyFont="1" applyFill="1" applyBorder="1" applyAlignment="1">
      <alignment vertical="center"/>
      <protection/>
    </xf>
    <xf numFmtId="0" fontId="30" fillId="0" borderId="1" xfId="0" applyFont="1" applyBorder="1" applyAlignment="1">
      <alignment horizontal="center" wrapText="1"/>
    </xf>
    <xf numFmtId="0" fontId="13" fillId="6" borderId="1" xfId="0" applyFont="1" applyFill="1" applyBorder="1" applyAlignment="1">
      <alignment wrapText="1"/>
    </xf>
    <xf numFmtId="0" fontId="11" fillId="6" borderId="1" xfId="0" applyFont="1" applyFill="1" applyBorder="1" applyAlignment="1">
      <alignment wrapText="1"/>
    </xf>
    <xf numFmtId="0" fontId="6" fillId="7" borderId="1" xfId="0" applyFont="1" applyFill="1" applyBorder="1" applyAlignment="1">
      <alignment/>
    </xf>
    <xf numFmtId="0" fontId="14" fillId="0" borderId="1" xfId="0" applyFont="1" applyBorder="1" applyAlignment="1">
      <alignment wrapText="1"/>
    </xf>
    <xf numFmtId="0" fontId="14" fillId="0" borderId="4" xfId="0" applyFont="1" applyBorder="1" applyAlignment="1">
      <alignment wrapText="1"/>
    </xf>
    <xf numFmtId="0" fontId="30" fillId="0" borderId="0" xfId="0" applyFont="1" applyBorder="1" applyAlignment="1">
      <alignment wrapText="1"/>
    </xf>
    <xf numFmtId="0" fontId="17" fillId="0" borderId="5" xfId="0" applyFont="1" applyBorder="1" applyAlignment="1">
      <alignment/>
    </xf>
    <xf numFmtId="0" fontId="17" fillId="0" borderId="7" xfId="0" applyFont="1" applyBorder="1" applyAlignment="1">
      <alignment/>
    </xf>
    <xf numFmtId="0" fontId="13" fillId="0" borderId="0" xfId="0" applyFont="1" applyBorder="1" applyAlignment="1">
      <alignment/>
    </xf>
    <xf numFmtId="0" fontId="32" fillId="4" borderId="1" xfId="0" applyFont="1" applyFill="1" applyBorder="1" applyAlignment="1">
      <alignment horizontal="right" wrapText="1"/>
    </xf>
    <xf numFmtId="167" fontId="16" fillId="0" borderId="1" xfId="22" applyNumberFormat="1" applyFont="1" applyBorder="1" applyAlignment="1">
      <alignment vertical="center"/>
      <protection/>
    </xf>
    <xf numFmtId="167" fontId="29" fillId="6" borderId="4" xfId="22" applyNumberFormat="1" applyFont="1" applyFill="1" applyBorder="1" applyAlignment="1">
      <alignment vertical="center"/>
      <protection/>
    </xf>
    <xf numFmtId="167" fontId="20" fillId="6" borderId="1" xfId="22" applyNumberFormat="1" applyFont="1" applyFill="1" applyBorder="1" applyAlignment="1">
      <alignment vertical="center"/>
      <protection/>
    </xf>
    <xf numFmtId="0" fontId="0" fillId="6" borderId="1" xfId="0" applyFill="1" applyBorder="1" applyAlignment="1">
      <alignment/>
    </xf>
    <xf numFmtId="0" fontId="0" fillId="7" borderId="1" xfId="0" applyFont="1" applyFill="1" applyBorder="1" applyAlignment="1">
      <alignment/>
    </xf>
    <xf numFmtId="0" fontId="0" fillId="7" borderId="1" xfId="0" applyFont="1" applyFill="1" applyBorder="1" applyAlignment="1">
      <alignment/>
    </xf>
    <xf numFmtId="0" fontId="0" fillId="7" borderId="1" xfId="0" applyFill="1" applyBorder="1" applyAlignment="1">
      <alignment/>
    </xf>
    <xf numFmtId="0" fontId="53" fillId="0" borderId="0" xfId="0" applyFont="1" applyBorder="1" applyAlignment="1">
      <alignment wrapText="1"/>
    </xf>
    <xf numFmtId="0" fontId="16" fillId="0" borderId="8" xfId="0" applyFont="1" applyBorder="1" applyAlignment="1">
      <alignment horizontal="center" vertical="top" wrapText="1"/>
    </xf>
    <xf numFmtId="3" fontId="16" fillId="0" borderId="1" xfId="0" applyNumberFormat="1" applyFont="1" applyBorder="1" applyAlignment="1" applyProtection="1">
      <alignment horizontal="right" vertical="center"/>
      <protection/>
    </xf>
    <xf numFmtId="3" fontId="16" fillId="0" borderId="1" xfId="0" applyNumberFormat="1" applyFont="1" applyBorder="1" applyAlignment="1" applyProtection="1">
      <alignment horizontal="right" vertical="center"/>
      <protection locked="0"/>
    </xf>
    <xf numFmtId="3" fontId="16" fillId="0" borderId="1" xfId="0" applyNumberFormat="1" applyFont="1" applyFill="1" applyBorder="1" applyAlignment="1" applyProtection="1">
      <alignment horizontal="right" vertical="center"/>
      <protection locked="0"/>
    </xf>
    <xf numFmtId="3" fontId="16" fillId="4" borderId="1" xfId="0" applyNumberFormat="1" applyFont="1" applyFill="1" applyBorder="1" applyAlignment="1" applyProtection="1">
      <alignment horizontal="right" vertical="center"/>
      <protection locked="0"/>
    </xf>
    <xf numFmtId="0" fontId="57" fillId="0" borderId="1" xfId="0" applyFont="1" applyBorder="1" applyAlignment="1">
      <alignment/>
    </xf>
    <xf numFmtId="3" fontId="56" fillId="0" borderId="1" xfId="0" applyNumberFormat="1" applyFont="1" applyBorder="1" applyAlignment="1">
      <alignment horizontal="right" vertical="center"/>
    </xf>
    <xf numFmtId="3" fontId="56" fillId="0" borderId="1" xfId="0" applyNumberFormat="1" applyFont="1" applyBorder="1" applyAlignment="1" applyProtection="1">
      <alignment horizontal="right" vertical="center"/>
      <protection/>
    </xf>
    <xf numFmtId="0" fontId="56" fillId="0" borderId="1" xfId="0" applyFont="1" applyBorder="1" applyAlignment="1">
      <alignment/>
    </xf>
    <xf numFmtId="3" fontId="56" fillId="0" borderId="1" xfId="0" applyNumberFormat="1" applyFont="1" applyBorder="1" applyAlignment="1" applyProtection="1">
      <alignment horizontal="right" vertical="center"/>
      <protection locked="0"/>
    </xf>
    <xf numFmtId="0" fontId="56" fillId="0" borderId="1" xfId="0" applyFont="1" applyFill="1" applyBorder="1" applyAlignment="1">
      <alignment/>
    </xf>
    <xf numFmtId="3" fontId="56" fillId="0" borderId="1" xfId="0" applyNumberFormat="1" applyFont="1" applyFill="1" applyBorder="1" applyAlignment="1" applyProtection="1">
      <alignment horizontal="right" vertical="center"/>
      <protection locked="0"/>
    </xf>
    <xf numFmtId="0" fontId="56" fillId="0" borderId="1" xfId="0" applyFont="1" applyBorder="1" applyAlignment="1">
      <alignment horizontal="left"/>
    </xf>
    <xf numFmtId="0" fontId="57" fillId="4" borderId="1" xfId="0" applyFont="1" applyFill="1" applyBorder="1" applyAlignment="1">
      <alignment/>
    </xf>
    <xf numFmtId="3" fontId="56" fillId="4" borderId="1" xfId="0" applyNumberFormat="1" applyFont="1" applyFill="1" applyBorder="1" applyAlignment="1" applyProtection="1">
      <alignment horizontal="right" vertical="center"/>
      <protection locked="0"/>
    </xf>
    <xf numFmtId="3" fontId="56" fillId="0" borderId="0" xfId="0" applyNumberFormat="1" applyFont="1" applyBorder="1" applyAlignment="1">
      <alignment horizontal="right" vertical="center"/>
    </xf>
    <xf numFmtId="3" fontId="56" fillId="4" borderId="1" xfId="0" applyNumberFormat="1" applyFont="1" applyFill="1" applyBorder="1" applyAlignment="1">
      <alignment horizontal="right" vertical="center"/>
    </xf>
    <xf numFmtId="0" fontId="61" fillId="0" borderId="1" xfId="0" applyFont="1" applyBorder="1" applyAlignment="1">
      <alignment/>
    </xf>
    <xf numFmtId="3" fontId="61" fillId="0" borderId="1" xfId="0" applyNumberFormat="1" applyFont="1" applyBorder="1" applyAlignment="1">
      <alignment horizontal="right" vertical="center"/>
    </xf>
    <xf numFmtId="0" fontId="56" fillId="0" borderId="0" xfId="0" applyFont="1" applyAlignment="1">
      <alignment/>
    </xf>
    <xf numFmtId="0" fontId="62" fillId="0" borderId="0" xfId="0" applyFont="1" applyBorder="1" applyAlignment="1">
      <alignment horizontal="center" wrapText="1"/>
    </xf>
    <xf numFmtId="0" fontId="63" fillId="0" borderId="0" xfId="0" applyFont="1" applyAlignment="1">
      <alignment/>
    </xf>
    <xf numFmtId="0" fontId="63" fillId="0" borderId="0" xfId="0" applyFont="1" applyBorder="1" applyAlignment="1">
      <alignment/>
    </xf>
    <xf numFmtId="0" fontId="56" fillId="0" borderId="5" xfId="0" applyFont="1" applyBorder="1" applyAlignment="1">
      <alignment horizontal="center" vertical="top" wrapText="1"/>
    </xf>
    <xf numFmtId="0" fontId="56" fillId="0" borderId="5" xfId="0" applyFont="1" applyBorder="1" applyAlignment="1">
      <alignment horizontal="center" vertical="top"/>
    </xf>
    <xf numFmtId="0" fontId="58" fillId="0" borderId="1" xfId="0" applyFont="1" applyBorder="1" applyAlignment="1">
      <alignment horizontal="center" vertical="center" shrinkToFit="1"/>
    </xf>
    <xf numFmtId="0" fontId="58" fillId="0" borderId="1" xfId="0" applyFont="1" applyBorder="1" applyAlignment="1">
      <alignment vertical="center" shrinkToFit="1"/>
    </xf>
    <xf numFmtId="0" fontId="60" fillId="0" borderId="1" xfId="0" applyFont="1" applyBorder="1" applyAlignment="1">
      <alignment horizontal="center" vertical="center" shrinkToFit="1"/>
    </xf>
    <xf numFmtId="3" fontId="60" fillId="0" borderId="9" xfId="0" applyNumberFormat="1" applyFont="1" applyBorder="1" applyAlignment="1">
      <alignment horizontal="right" vertical="center" shrinkToFit="1"/>
    </xf>
    <xf numFmtId="0" fontId="60" fillId="0" borderId="1" xfId="0" applyFont="1" applyBorder="1" applyAlignment="1" applyProtection="1">
      <alignment horizontal="center" vertical="center" shrinkToFit="1"/>
      <protection/>
    </xf>
    <xf numFmtId="0" fontId="60" fillId="0" borderId="8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/>
    </xf>
    <xf numFmtId="0" fontId="17" fillId="0" borderId="0" xfId="23" applyFont="1" applyAlignment="1">
      <alignment wrapText="1"/>
      <protection/>
    </xf>
    <xf numFmtId="0" fontId="17" fillId="0" borderId="0" xfId="23" applyFont="1">
      <alignment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22" fillId="0" borderId="0" xfId="0" applyFont="1" applyAlignment="1">
      <alignment/>
    </xf>
    <xf numFmtId="0" fontId="54" fillId="0" borderId="0" xfId="0" applyFont="1" applyAlignment="1">
      <alignment/>
    </xf>
    <xf numFmtId="0" fontId="0" fillId="7" borderId="1" xfId="0" applyFont="1" applyFill="1" applyBorder="1" applyAlignment="1">
      <alignment/>
    </xf>
    <xf numFmtId="0" fontId="90" fillId="0" borderId="1" xfId="0" applyFont="1" applyFill="1" applyBorder="1" applyAlignment="1">
      <alignment/>
    </xf>
    <xf numFmtId="0" fontId="71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left"/>
    </xf>
    <xf numFmtId="0" fontId="73" fillId="2" borderId="1" xfId="0" applyFont="1" applyFill="1" applyBorder="1" applyAlignment="1">
      <alignment/>
    </xf>
    <xf numFmtId="0" fontId="73" fillId="2" borderId="1" xfId="0" applyFont="1" applyFill="1" applyBorder="1" applyAlignment="1">
      <alignment/>
    </xf>
    <xf numFmtId="0" fontId="1" fillId="0" borderId="1" xfId="0" applyFont="1" applyBorder="1" applyAlignment="1">
      <alignment horizontal="left"/>
    </xf>
    <xf numFmtId="0" fontId="72" fillId="0" borderId="1" xfId="0" applyFont="1" applyBorder="1" applyAlignment="1">
      <alignment/>
    </xf>
    <xf numFmtId="0" fontId="72" fillId="0" borderId="1" xfId="0" applyFont="1" applyBorder="1" applyAlignment="1">
      <alignment/>
    </xf>
    <xf numFmtId="0" fontId="74" fillId="0" borderId="1" xfId="0" applyFont="1" applyBorder="1" applyAlignment="1">
      <alignment horizontal="left"/>
    </xf>
    <xf numFmtId="0" fontId="75" fillId="7" borderId="1" xfId="0" applyFont="1" applyFill="1" applyBorder="1" applyAlignment="1">
      <alignment/>
    </xf>
    <xf numFmtId="0" fontId="76" fillId="2" borderId="1" xfId="0" applyFont="1" applyFill="1" applyBorder="1" applyAlignment="1">
      <alignment/>
    </xf>
    <xf numFmtId="0" fontId="72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left"/>
    </xf>
    <xf numFmtId="0" fontId="72" fillId="2" borderId="1" xfId="0" applyFont="1" applyFill="1" applyBorder="1" applyAlignment="1">
      <alignment/>
    </xf>
    <xf numFmtId="0" fontId="78" fillId="7" borderId="1" xfId="0" applyFont="1" applyFill="1" applyBorder="1" applyAlignment="1">
      <alignment/>
    </xf>
    <xf numFmtId="0" fontId="76" fillId="0" borderId="1" xfId="0" applyFont="1" applyBorder="1" applyAlignment="1">
      <alignment/>
    </xf>
    <xf numFmtId="0" fontId="79" fillId="2" borderId="1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71" fillId="0" borderId="1" xfId="0" applyFont="1" applyBorder="1" applyAlignment="1">
      <alignment horizontal="center"/>
    </xf>
    <xf numFmtId="0" fontId="80" fillId="0" borderId="1" xfId="19" applyFont="1" applyBorder="1" applyAlignment="1" applyProtection="1">
      <alignment vertical="center" wrapText="1"/>
      <protection locked="0"/>
    </xf>
    <xf numFmtId="167" fontId="80" fillId="0" borderId="1" xfId="19" applyNumberFormat="1" applyFont="1" applyBorder="1" applyAlignment="1">
      <alignment vertical="center"/>
      <protection/>
    </xf>
    <xf numFmtId="167" fontId="81" fillId="0" borderId="1" xfId="19" applyNumberFormat="1" applyFont="1" applyBorder="1" applyAlignment="1">
      <alignment vertical="center"/>
      <protection/>
    </xf>
    <xf numFmtId="0" fontId="80" fillId="0" borderId="1" xfId="19" applyFont="1" applyFill="1" applyBorder="1" applyAlignment="1" applyProtection="1">
      <alignment horizontal="left" vertical="center" wrapText="1"/>
      <protection locked="0"/>
    </xf>
    <xf numFmtId="0" fontId="80" fillId="0" borderId="1" xfId="19" applyFont="1" applyFill="1" applyBorder="1" applyAlignment="1" applyProtection="1">
      <alignment horizontal="left" vertical="center"/>
      <protection locked="0"/>
    </xf>
    <xf numFmtId="0" fontId="81" fillId="0" borderId="1" xfId="19" applyFont="1" applyFill="1" applyBorder="1" applyAlignment="1" applyProtection="1">
      <alignment horizontal="left" vertical="center"/>
      <protection locked="0"/>
    </xf>
    <xf numFmtId="0" fontId="72" fillId="0" borderId="1" xfId="0" applyFont="1" applyBorder="1" applyAlignment="1">
      <alignment wrapText="1"/>
    </xf>
    <xf numFmtId="0" fontId="80" fillId="0" borderId="1" xfId="19" applyFont="1" applyBorder="1" applyAlignment="1" applyProtection="1">
      <alignment horizontal="left" vertical="center"/>
      <protection locked="0"/>
    </xf>
    <xf numFmtId="0" fontId="81" fillId="0" borderId="1" xfId="19" applyFont="1" applyBorder="1" applyAlignment="1" applyProtection="1">
      <alignment horizontal="left" vertical="center"/>
      <protection locked="0"/>
    </xf>
    <xf numFmtId="0" fontId="82" fillId="0" borderId="1" xfId="19" applyFont="1" applyFill="1" applyBorder="1" applyAlignment="1" applyProtection="1">
      <alignment vertical="center" wrapText="1"/>
      <protection locked="0"/>
    </xf>
    <xf numFmtId="0" fontId="80" fillId="0" borderId="1" xfId="19" applyFont="1" applyFill="1" applyBorder="1" applyAlignment="1" applyProtection="1">
      <alignment vertical="center" wrapText="1"/>
      <protection locked="0"/>
    </xf>
    <xf numFmtId="0" fontId="80" fillId="0" borderId="1" xfId="19" applyFont="1" applyFill="1" applyBorder="1" applyAlignment="1" applyProtection="1">
      <alignment vertical="center"/>
      <protection locked="0"/>
    </xf>
    <xf numFmtId="0" fontId="81" fillId="0" borderId="1" xfId="19" applyFont="1" applyFill="1" applyBorder="1" applyAlignment="1" applyProtection="1">
      <alignment vertical="center"/>
      <protection locked="0"/>
    </xf>
    <xf numFmtId="0" fontId="83" fillId="0" borderId="1" xfId="19" applyFont="1" applyFill="1" applyBorder="1" applyAlignment="1" applyProtection="1">
      <alignment vertical="center" wrapText="1"/>
      <protection locked="0"/>
    </xf>
    <xf numFmtId="0" fontId="80" fillId="0" borderId="1" xfId="22" applyFont="1" applyFill="1" applyBorder="1" applyAlignment="1">
      <alignment vertical="center"/>
      <protection/>
    </xf>
    <xf numFmtId="0" fontId="81" fillId="0" borderId="1" xfId="22" applyFont="1" applyFill="1" applyBorder="1" applyAlignment="1">
      <alignment vertical="center"/>
      <protection/>
    </xf>
    <xf numFmtId="0" fontId="80" fillId="0" borderId="1" xfId="22" applyFont="1" applyFill="1" applyBorder="1" applyAlignment="1">
      <alignment/>
      <protection/>
    </xf>
    <xf numFmtId="0" fontId="81" fillId="0" borderId="1" xfId="22" applyFont="1" applyFill="1" applyBorder="1" applyAlignment="1">
      <alignment/>
      <protection/>
    </xf>
    <xf numFmtId="0" fontId="80" fillId="0" borderId="1" xfId="22" applyFont="1" applyBorder="1" applyAlignment="1">
      <alignment vertical="center"/>
      <protection/>
    </xf>
    <xf numFmtId="0" fontId="81" fillId="0" borderId="1" xfId="22" applyFont="1" applyBorder="1" applyAlignment="1">
      <alignment vertical="center"/>
      <protection/>
    </xf>
    <xf numFmtId="0" fontId="84" fillId="6" borderId="1" xfId="19" applyFont="1" applyFill="1" applyBorder="1" applyAlignment="1" applyProtection="1">
      <alignment vertical="center" wrapText="1"/>
      <protection locked="0"/>
    </xf>
    <xf numFmtId="0" fontId="80" fillId="6" borderId="1" xfId="22" applyFont="1" applyFill="1" applyBorder="1" applyAlignment="1">
      <alignment/>
      <protection/>
    </xf>
    <xf numFmtId="0" fontId="81" fillId="6" borderId="1" xfId="22" applyFont="1" applyFill="1" applyBorder="1" applyAlignment="1">
      <alignment/>
      <protection/>
    </xf>
    <xf numFmtId="0" fontId="42" fillId="0" borderId="1" xfId="0" applyFont="1" applyBorder="1" applyAlignment="1">
      <alignment wrapText="1"/>
    </xf>
    <xf numFmtId="0" fontId="42" fillId="0" borderId="1" xfId="0" applyFont="1" applyBorder="1" applyAlignment="1">
      <alignment/>
    </xf>
    <xf numFmtId="0" fontId="85" fillId="0" borderId="1" xfId="0" applyFont="1" applyBorder="1" applyAlignment="1">
      <alignment wrapText="1"/>
    </xf>
    <xf numFmtId="0" fontId="86" fillId="2" borderId="1" xfId="0" applyFont="1" applyFill="1" applyBorder="1" applyAlignment="1">
      <alignment wrapText="1"/>
    </xf>
    <xf numFmtId="0" fontId="76" fillId="0" borderId="0" xfId="0" applyFont="1" applyAlignment="1">
      <alignment horizontal="centerContinuous" vertical="center"/>
    </xf>
    <xf numFmtId="0" fontId="72" fillId="0" borderId="0" xfId="0" applyFont="1" applyAlignment="1">
      <alignment/>
    </xf>
    <xf numFmtId="0" fontId="71" fillId="0" borderId="1" xfId="0" applyFont="1" applyBorder="1" applyAlignment="1">
      <alignment wrapText="1"/>
    </xf>
    <xf numFmtId="0" fontId="87" fillId="0" borderId="1" xfId="0" applyFont="1" applyBorder="1" applyAlignment="1">
      <alignment wrapText="1"/>
    </xf>
    <xf numFmtId="0" fontId="42" fillId="0" borderId="1" xfId="22" applyFont="1" applyBorder="1" applyAlignment="1">
      <alignment horizontal="justify" vertical="top" wrapText="1"/>
      <protection/>
    </xf>
    <xf numFmtId="0" fontId="42" fillId="0" borderId="1" xfId="22" applyFont="1" applyBorder="1" applyAlignment="1">
      <alignment vertical="top" wrapText="1"/>
      <protection/>
    </xf>
    <xf numFmtId="0" fontId="80" fillId="0" borderId="1" xfId="22" applyFont="1" applyBorder="1" applyAlignment="1">
      <alignment/>
      <protection/>
    </xf>
    <xf numFmtId="0" fontId="42" fillId="0" borderId="1" xfId="22" applyFont="1" applyBorder="1" applyAlignment="1">
      <alignment vertical="center" wrapText="1"/>
      <protection/>
    </xf>
    <xf numFmtId="0" fontId="7" fillId="6" borderId="1" xfId="22" applyFont="1" applyFill="1" applyBorder="1" applyAlignment="1">
      <alignment vertical="top" wrapText="1"/>
      <protection/>
    </xf>
    <xf numFmtId="0" fontId="85" fillId="2" borderId="1" xfId="22" applyFont="1" applyFill="1" applyBorder="1" applyAlignment="1">
      <alignment vertical="top" wrapText="1"/>
      <protection/>
    </xf>
    <xf numFmtId="0" fontId="76" fillId="6" borderId="1" xfId="0" applyFont="1" applyFill="1" applyBorder="1" applyAlignment="1">
      <alignment/>
    </xf>
    <xf numFmtId="0" fontId="72" fillId="0" borderId="1" xfId="22" applyFont="1" applyBorder="1" applyAlignment="1">
      <alignment vertical="center" wrapText="1"/>
      <protection/>
    </xf>
    <xf numFmtId="167" fontId="42" fillId="0" borderId="1" xfId="22" applyNumberFormat="1" applyFont="1" applyBorder="1" applyAlignment="1">
      <alignment vertical="center"/>
      <protection/>
    </xf>
    <xf numFmtId="0" fontId="76" fillId="0" borderId="1" xfId="22" applyFont="1" applyFill="1" applyBorder="1" applyAlignment="1">
      <alignment vertical="center" wrapText="1"/>
      <protection/>
    </xf>
    <xf numFmtId="167" fontId="42" fillId="0" borderId="1" xfId="22" applyNumberFormat="1" applyFont="1" applyFill="1" applyBorder="1" applyAlignment="1">
      <alignment vertical="center"/>
      <protection/>
    </xf>
    <xf numFmtId="0" fontId="72" fillId="2" borderId="1" xfId="22" applyFont="1" applyFill="1" applyBorder="1" applyAlignment="1">
      <alignment vertical="center" wrapText="1"/>
      <protection/>
    </xf>
    <xf numFmtId="167" fontId="42" fillId="2" borderId="1" xfId="22" applyNumberFormat="1" applyFont="1" applyFill="1" applyBorder="1" applyAlignment="1">
      <alignment vertical="center"/>
      <protection/>
    </xf>
    <xf numFmtId="0" fontId="76" fillId="0" borderId="1" xfId="22" applyFont="1" applyBorder="1" applyAlignment="1">
      <alignment vertical="center" wrapText="1"/>
      <protection/>
    </xf>
    <xf numFmtId="167" fontId="85" fillId="0" borderId="1" xfId="22" applyNumberFormat="1" applyFont="1" applyBorder="1" applyAlignment="1">
      <alignment vertical="center"/>
      <protection/>
    </xf>
    <xf numFmtId="0" fontId="73" fillId="6" borderId="1" xfId="22" applyFont="1" applyFill="1" applyBorder="1" applyAlignment="1">
      <alignment vertical="center" wrapText="1"/>
      <protection/>
    </xf>
    <xf numFmtId="167" fontId="42" fillId="6" borderId="1" xfId="22" applyNumberFormat="1" applyFont="1" applyFill="1" applyBorder="1" applyAlignment="1">
      <alignment vertical="center"/>
      <protection/>
    </xf>
    <xf numFmtId="0" fontId="76" fillId="2" borderId="1" xfId="22" applyFont="1" applyFill="1" applyBorder="1" applyAlignment="1">
      <alignment vertical="center" wrapText="1"/>
      <protection/>
    </xf>
    <xf numFmtId="167" fontId="85" fillId="2" borderId="1" xfId="22" applyNumberFormat="1" applyFont="1" applyFill="1" applyBorder="1" applyAlignment="1">
      <alignment vertical="center"/>
      <protection/>
    </xf>
    <xf numFmtId="167" fontId="85" fillId="6" borderId="1" xfId="22" applyNumberFormat="1" applyFont="1" applyFill="1" applyBorder="1" applyAlignment="1">
      <alignment vertical="center"/>
      <protection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89" fillId="0" borderId="1" xfId="0" applyFont="1" applyBorder="1" applyAlignment="1">
      <alignment vertical="center" wrapText="1"/>
    </xf>
    <xf numFmtId="167" fontId="89" fillId="0" borderId="1" xfId="0" applyNumberFormat="1" applyFont="1" applyBorder="1" applyAlignment="1">
      <alignment vertical="center" wrapText="1"/>
    </xf>
    <xf numFmtId="0" fontId="7" fillId="2" borderId="1" xfId="0" applyFont="1" applyFill="1" applyBorder="1" applyAlignment="1">
      <alignment/>
    </xf>
    <xf numFmtId="0" fontId="76" fillId="0" borderId="3" xfId="0" applyFont="1" applyBorder="1" applyAlignment="1">
      <alignment/>
    </xf>
    <xf numFmtId="0" fontId="72" fillId="0" borderId="1" xfId="0" applyFont="1" applyFill="1" applyBorder="1" applyAlignment="1">
      <alignment wrapText="1"/>
    </xf>
    <xf numFmtId="0" fontId="72" fillId="0" borderId="1" xfId="0" applyFont="1" applyFill="1" applyBorder="1" applyAlignment="1">
      <alignment horizontal="left" wrapText="1"/>
    </xf>
    <xf numFmtId="0" fontId="72" fillId="0" borderId="1" xfId="0" applyFont="1" applyBorder="1" applyAlignment="1">
      <alignment horizontal="left" wrapText="1"/>
    </xf>
    <xf numFmtId="3" fontId="72" fillId="0" borderId="3" xfId="0" applyNumberFormat="1" applyFont="1" applyBorder="1" applyAlignment="1">
      <alignment wrapText="1"/>
    </xf>
    <xf numFmtId="0" fontId="76" fillId="4" borderId="3" xfId="0" applyFont="1" applyFill="1" applyBorder="1" applyAlignment="1">
      <alignment/>
    </xf>
    <xf numFmtId="0" fontId="72" fillId="0" borderId="4" xfId="0" applyFont="1" applyBorder="1" applyAlignment="1">
      <alignment wrapText="1"/>
    </xf>
    <xf numFmtId="0" fontId="76" fillId="7" borderId="3" xfId="0" applyFont="1" applyFill="1" applyBorder="1" applyAlignment="1">
      <alignment wrapText="1"/>
    </xf>
    <xf numFmtId="0" fontId="88" fillId="0" borderId="1" xfId="0" applyFont="1" applyFill="1" applyBorder="1" applyAlignment="1">
      <alignment wrapText="1"/>
    </xf>
    <xf numFmtId="0" fontId="91" fillId="0" borderId="1" xfId="0" applyFont="1" applyFill="1" applyBorder="1" applyAlignment="1">
      <alignment horizontal="left"/>
    </xf>
    <xf numFmtId="0" fontId="87" fillId="0" borderId="1" xfId="0" applyFont="1" applyFill="1" applyBorder="1" applyAlignment="1">
      <alignment/>
    </xf>
    <xf numFmtId="0" fontId="90" fillId="0" borderId="1" xfId="0" applyFont="1" applyFill="1" applyBorder="1" applyAlignment="1">
      <alignment horizontal="left" wrapText="1"/>
    </xf>
    <xf numFmtId="0" fontId="90" fillId="0" borderId="1" xfId="0" applyFont="1" applyFill="1" applyBorder="1" applyAlignment="1">
      <alignment/>
    </xf>
    <xf numFmtId="0" fontId="90" fillId="0" borderId="1" xfId="0" applyFont="1" applyBorder="1" applyAlignment="1">
      <alignment/>
    </xf>
    <xf numFmtId="0" fontId="87" fillId="0" borderId="1" xfId="0" applyFont="1" applyFill="1" applyBorder="1" applyAlignment="1">
      <alignment horizontal="left"/>
    </xf>
    <xf numFmtId="167" fontId="90" fillId="0" borderId="1" xfId="20" applyNumberFormat="1" applyFont="1" applyFill="1" applyBorder="1" applyAlignment="1">
      <alignment horizontal="left" vertical="center" wrapText="1"/>
      <protection/>
    </xf>
    <xf numFmtId="0" fontId="90" fillId="0" borderId="0" xfId="0" applyFont="1" applyFill="1" applyAlignment="1">
      <alignment/>
    </xf>
    <xf numFmtId="0" fontId="72" fillId="0" borderId="1" xfId="0" applyFont="1" applyFill="1" applyBorder="1" applyAlignment="1">
      <alignment horizontal="left" vertical="center" wrapText="1"/>
    </xf>
    <xf numFmtId="0" fontId="93" fillId="0" borderId="1" xfId="0" applyFont="1" applyFill="1" applyBorder="1" applyAlignment="1">
      <alignment wrapText="1"/>
    </xf>
    <xf numFmtId="0" fontId="76" fillId="0" borderId="1" xfId="0" applyFont="1" applyBorder="1" applyAlignment="1">
      <alignment/>
    </xf>
    <xf numFmtId="0" fontId="73" fillId="2" borderId="1" xfId="0" applyFont="1" applyFill="1" applyBorder="1" applyAlignment="1">
      <alignment wrapText="1"/>
    </xf>
    <xf numFmtId="0" fontId="76" fillId="0" borderId="1" xfId="0" applyFont="1" applyFill="1" applyBorder="1" applyAlignment="1">
      <alignment horizontal="left" wrapText="1"/>
    </xf>
    <xf numFmtId="0" fontId="76" fillId="0" borderId="1" xfId="0" applyFont="1" applyFill="1" applyBorder="1" applyAlignment="1">
      <alignment wrapText="1"/>
    </xf>
    <xf numFmtId="0" fontId="79" fillId="7" borderId="1" xfId="0" applyFont="1" applyFill="1" applyBorder="1" applyAlignment="1">
      <alignment wrapText="1"/>
    </xf>
    <xf numFmtId="0" fontId="72" fillId="0" borderId="1" xfId="0" applyFont="1" applyFill="1" applyBorder="1" applyAlignment="1">
      <alignment horizontal="right" vertical="center" wrapText="1"/>
    </xf>
    <xf numFmtId="0" fontId="95" fillId="0" borderId="1" xfId="0" applyFont="1" applyBorder="1" applyAlignment="1">
      <alignment/>
    </xf>
    <xf numFmtId="0" fontId="95" fillId="0" borderId="1" xfId="0" applyFont="1" applyFill="1" applyBorder="1" applyAlignment="1">
      <alignment/>
    </xf>
    <xf numFmtId="0" fontId="95" fillId="7" borderId="1" xfId="0" applyFont="1" applyFill="1" applyBorder="1" applyAlignment="1">
      <alignment/>
    </xf>
    <xf numFmtId="0" fontId="71" fillId="0" borderId="0" xfId="0" applyFont="1" applyFill="1" applyBorder="1" applyAlignment="1">
      <alignment/>
    </xf>
    <xf numFmtId="0" fontId="72" fillId="0" borderId="0" xfId="0" applyFont="1" applyBorder="1" applyAlignment="1">
      <alignment/>
    </xf>
    <xf numFmtId="0" fontId="90" fillId="0" borderId="0" xfId="0" applyFont="1" applyFill="1" applyBorder="1" applyAlignment="1">
      <alignment/>
    </xf>
    <xf numFmtId="0" fontId="95" fillId="0" borderId="0" xfId="0" applyFont="1" applyFill="1" applyBorder="1" applyAlignment="1">
      <alignment/>
    </xf>
    <xf numFmtId="0" fontId="95" fillId="0" borderId="10" xfId="0" applyFont="1" applyBorder="1" applyAlignment="1">
      <alignment/>
    </xf>
    <xf numFmtId="0" fontId="95" fillId="0" borderId="1" xfId="0" applyFont="1" applyBorder="1" applyAlignment="1">
      <alignment wrapText="1"/>
    </xf>
    <xf numFmtId="0" fontId="77" fillId="7" borderId="1" xfId="0" applyFont="1" applyFill="1" applyBorder="1" applyAlignment="1">
      <alignment/>
    </xf>
    <xf numFmtId="0" fontId="2" fillId="0" borderId="1" xfId="0" applyFont="1" applyBorder="1" applyAlignment="1">
      <alignment horizontal="center" wrapText="1"/>
    </xf>
    <xf numFmtId="0" fontId="96" fillId="0" borderId="1" xfId="0" applyFont="1" applyBorder="1" applyAlignment="1">
      <alignment horizontal="center" shrinkToFit="1"/>
    </xf>
    <xf numFmtId="0" fontId="42" fillId="0" borderId="1" xfId="22" applyFont="1" applyBorder="1" applyAlignment="1">
      <alignment horizontal="left" vertical="center"/>
      <protection/>
    </xf>
    <xf numFmtId="0" fontId="42" fillId="0" borderId="1" xfId="22" applyFont="1" applyBorder="1" applyAlignment="1">
      <alignment vertical="center"/>
      <protection/>
    </xf>
    <xf numFmtId="0" fontId="43" fillId="0" borderId="1" xfId="22" applyFont="1" applyBorder="1" applyAlignment="1">
      <alignment vertical="center"/>
      <protection/>
    </xf>
    <xf numFmtId="0" fontId="43" fillId="0" borderId="1" xfId="22" applyFont="1" applyFill="1" applyBorder="1" applyAlignment="1">
      <alignment vertical="center"/>
      <protection/>
    </xf>
    <xf numFmtId="0" fontId="43" fillId="0" borderId="1" xfId="22" applyFont="1" applyFill="1" applyBorder="1" applyAlignment="1">
      <alignment horizontal="left" vertical="center"/>
      <protection/>
    </xf>
    <xf numFmtId="0" fontId="43" fillId="0" borderId="1" xfId="22" applyFont="1" applyBorder="1" applyAlignment="1">
      <alignment horizontal="left" vertical="center"/>
      <protection/>
    </xf>
    <xf numFmtId="0" fontId="45" fillId="6" borderId="1" xfId="22" applyFont="1" applyFill="1" applyBorder="1" applyAlignment="1">
      <alignment horizontal="left" vertical="top" shrinkToFit="1"/>
      <protection/>
    </xf>
    <xf numFmtId="0" fontId="43" fillId="0" borderId="1" xfId="22" applyFont="1" applyFill="1" applyBorder="1" applyAlignment="1">
      <alignment horizontal="left" vertical="center" shrinkToFit="1"/>
      <protection/>
    </xf>
    <xf numFmtId="0" fontId="45" fillId="6" borderId="1" xfId="22" applyFont="1" applyFill="1" applyBorder="1" applyAlignment="1">
      <alignment vertical="center"/>
      <protection/>
    </xf>
    <xf numFmtId="0" fontId="84" fillId="6" borderId="1" xfId="22" applyFont="1" applyFill="1" applyBorder="1" applyAlignment="1">
      <alignment horizontal="left" vertical="center" wrapText="1"/>
      <protection/>
    </xf>
    <xf numFmtId="0" fontId="41" fillId="0" borderId="1" xfId="22" applyFont="1" applyBorder="1" applyAlignment="1">
      <alignment vertical="center"/>
      <protection/>
    </xf>
    <xf numFmtId="167" fontId="43" fillId="0" borderId="1" xfId="22" applyNumberFormat="1" applyFont="1" applyBorder="1" applyAlignment="1">
      <alignment vertical="center"/>
      <protection/>
    </xf>
    <xf numFmtId="167" fontId="43" fillId="0" borderId="1" xfId="22" applyNumberFormat="1" applyFont="1" applyFill="1" applyBorder="1" applyAlignment="1">
      <alignment vertical="center"/>
      <protection/>
    </xf>
    <xf numFmtId="0" fontId="42" fillId="0" borderId="1" xfId="22" applyFont="1" applyFill="1" applyBorder="1" applyAlignment="1">
      <alignment vertical="center"/>
      <protection/>
    </xf>
    <xf numFmtId="0" fontId="45" fillId="6" borderId="1" xfId="22" applyFont="1" applyFill="1" applyBorder="1" applyAlignment="1">
      <alignment vertical="top"/>
      <protection/>
    </xf>
    <xf numFmtId="167" fontId="45" fillId="6" borderId="1" xfId="22" applyNumberFormat="1" applyFont="1" applyFill="1" applyBorder="1" applyAlignment="1">
      <alignment vertical="center"/>
      <protection/>
    </xf>
    <xf numFmtId="167" fontId="43" fillId="6" borderId="1" xfId="22" applyNumberFormat="1" applyFont="1" applyFill="1" applyBorder="1" applyAlignment="1">
      <alignment vertical="center"/>
      <protection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 applyProtection="1">
      <alignment horizontal="right" vertical="center"/>
      <protection locked="0"/>
    </xf>
    <xf numFmtId="3" fontId="1" fillId="0" borderId="1" xfId="0" applyNumberFormat="1" applyFont="1" applyBorder="1" applyAlignment="1" applyProtection="1">
      <alignment horizontal="right" vertical="center"/>
      <protection/>
    </xf>
    <xf numFmtId="0" fontId="1" fillId="0" borderId="1" xfId="0" applyFont="1" applyFill="1" applyBorder="1" applyAlignment="1">
      <alignment wrapText="1"/>
    </xf>
    <xf numFmtId="3" fontId="1" fillId="0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/>
    </xf>
    <xf numFmtId="0" fontId="7" fillId="4" borderId="1" xfId="0" applyFont="1" applyFill="1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/>
    </xf>
    <xf numFmtId="0" fontId="1" fillId="0" borderId="9" xfId="0" applyFont="1" applyBorder="1" applyAlignment="1">
      <alignment/>
    </xf>
    <xf numFmtId="0" fontId="94" fillId="0" borderId="1" xfId="0" applyFont="1" applyBorder="1" applyAlignment="1">
      <alignment/>
    </xf>
    <xf numFmtId="3" fontId="1" fillId="4" borderId="1" xfId="0" applyNumberFormat="1" applyFont="1" applyFill="1" applyBorder="1" applyAlignment="1">
      <alignment horizontal="right" vertical="center"/>
    </xf>
    <xf numFmtId="3" fontId="42" fillId="0" borderId="1" xfId="0" applyNumberFormat="1" applyFont="1" applyBorder="1" applyAlignment="1">
      <alignment horizontal="right" vertical="center"/>
    </xf>
    <xf numFmtId="3" fontId="42" fillId="0" borderId="1" xfId="0" applyNumberFormat="1" applyFont="1" applyBorder="1" applyAlignment="1" applyProtection="1">
      <alignment horizontal="right" vertical="center"/>
      <protection/>
    </xf>
    <xf numFmtId="3" fontId="79" fillId="0" borderId="1" xfId="0" applyNumberFormat="1" applyFont="1" applyBorder="1" applyAlignment="1">
      <alignment horizontal="right" vertical="center"/>
    </xf>
    <xf numFmtId="3" fontId="79" fillId="0" borderId="1" xfId="0" applyNumberFormat="1" applyFont="1" applyBorder="1" applyAlignment="1" applyProtection="1">
      <alignment horizontal="right" vertical="center"/>
      <protection/>
    </xf>
    <xf numFmtId="3" fontId="79" fillId="4" borderId="1" xfId="0" applyNumberFormat="1" applyFont="1" applyFill="1" applyBorder="1" applyAlignment="1">
      <alignment horizontal="right" vertical="center"/>
    </xf>
    <xf numFmtId="3" fontId="79" fillId="4" borderId="1" xfId="0" applyNumberFormat="1" applyFont="1" applyFill="1" applyBorder="1" applyAlignment="1" applyProtection="1">
      <alignment horizontal="right" vertical="center"/>
      <protection/>
    </xf>
    <xf numFmtId="3" fontId="79" fillId="0" borderId="1" xfId="0" applyNumberFormat="1" applyFont="1" applyBorder="1" applyAlignment="1" applyProtection="1">
      <alignment horizontal="right" vertical="center"/>
      <protection locked="0"/>
    </xf>
    <xf numFmtId="3" fontId="79" fillId="4" borderId="1" xfId="0" applyNumberFormat="1" applyFont="1" applyFill="1" applyBorder="1" applyAlignment="1" applyProtection="1">
      <alignment horizontal="right" vertical="center"/>
      <protection locked="0"/>
    </xf>
    <xf numFmtId="0" fontId="58" fillId="0" borderId="1" xfId="0" applyFont="1" applyFill="1" applyBorder="1" applyAlignment="1">
      <alignment horizontal="left"/>
    </xf>
    <xf numFmtId="3" fontId="60" fillId="0" borderId="1" xfId="0" applyNumberFormat="1" applyFont="1" applyFill="1" applyBorder="1" applyAlignment="1" applyProtection="1">
      <alignment horizontal="right" vertical="center"/>
      <protection locked="0"/>
    </xf>
    <xf numFmtId="0" fontId="60" fillId="0" borderId="1" xfId="0" applyFont="1" applyBorder="1" applyAlignment="1">
      <alignment horizontal="left"/>
    </xf>
    <xf numFmtId="3" fontId="60" fillId="0" borderId="1" xfId="0" applyNumberFormat="1" applyFont="1" applyBorder="1" applyAlignment="1" applyProtection="1">
      <alignment horizontal="right" vertical="center"/>
      <protection locked="0"/>
    </xf>
    <xf numFmtId="0" fontId="2" fillId="0" borderId="1" xfId="0" applyFont="1" applyFill="1" applyBorder="1" applyAlignment="1">
      <alignment horizontal="left"/>
    </xf>
    <xf numFmtId="3" fontId="79" fillId="0" borderId="1" xfId="0" applyNumberFormat="1" applyFont="1" applyFill="1" applyBorder="1" applyAlignment="1" applyProtection="1">
      <alignment horizontal="right" vertical="center"/>
      <protection locked="0"/>
    </xf>
    <xf numFmtId="3" fontId="60" fillId="0" borderId="1" xfId="0" applyNumberFormat="1" applyFont="1" applyBorder="1" applyAlignment="1" applyProtection="1">
      <alignment horizontal="right" vertical="center"/>
      <protection/>
    </xf>
    <xf numFmtId="3" fontId="60" fillId="4" borderId="1" xfId="0" applyNumberFormat="1" applyFont="1" applyFill="1" applyBorder="1" applyAlignment="1" applyProtection="1">
      <alignment horizontal="right" vertical="center"/>
      <protection locked="0"/>
    </xf>
    <xf numFmtId="3" fontId="60" fillId="4" borderId="1" xfId="0" applyNumberFormat="1" applyFont="1" applyFill="1" applyBorder="1" applyAlignment="1" applyProtection="1">
      <alignment horizontal="right" vertical="center"/>
      <protection/>
    </xf>
    <xf numFmtId="167" fontId="81" fillId="0" borderId="1" xfId="22" applyNumberFormat="1" applyFont="1" applyFill="1" applyBorder="1" applyAlignment="1">
      <alignment vertical="center"/>
      <protection/>
    </xf>
    <xf numFmtId="0" fontId="72" fillId="0" borderId="1" xfId="0" applyFont="1" applyFill="1" applyBorder="1" applyAlignment="1">
      <alignment/>
    </xf>
    <xf numFmtId="0" fontId="76" fillId="0" borderId="1" xfId="0" applyFont="1" applyBorder="1" applyAlignment="1">
      <alignment wrapText="1"/>
    </xf>
    <xf numFmtId="0" fontId="90" fillId="0" borderId="1" xfId="0" applyFont="1" applyBorder="1" applyAlignment="1">
      <alignment wrapText="1"/>
    </xf>
    <xf numFmtId="0" fontId="97" fillId="0" borderId="1" xfId="22" applyFont="1" applyFill="1" applyBorder="1" applyAlignment="1">
      <alignment vertical="center"/>
      <protection/>
    </xf>
    <xf numFmtId="0" fontId="98" fillId="0" borderId="1" xfId="22" applyFont="1" applyFill="1" applyBorder="1" applyAlignment="1">
      <alignment vertical="center"/>
      <protection/>
    </xf>
    <xf numFmtId="0" fontId="76" fillId="2" borderId="1" xfId="0" applyFont="1" applyFill="1" applyBorder="1" applyAlignment="1">
      <alignment wrapText="1"/>
    </xf>
    <xf numFmtId="0" fontId="99" fillId="0" borderId="1" xfId="0" applyFont="1" applyBorder="1" applyAlignment="1">
      <alignment wrapText="1"/>
    </xf>
    <xf numFmtId="0" fontId="67" fillId="0" borderId="0" xfId="0" applyFont="1" applyAlignment="1">
      <alignment wrapText="1"/>
    </xf>
    <xf numFmtId="0" fontId="72" fillId="0" borderId="1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10" fillId="0" borderId="1" xfId="0" applyFont="1" applyBorder="1" applyAlignment="1">
      <alignment/>
    </xf>
    <xf numFmtId="0" fontId="95" fillId="0" borderId="0" xfId="0" applyFont="1" applyBorder="1" applyAlignment="1">
      <alignment/>
    </xf>
    <xf numFmtId="0" fontId="76" fillId="0" borderId="0" xfId="0" applyFont="1" applyBorder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9" fillId="0" borderId="0" xfId="23" applyFont="1" applyAlignment="1">
      <alignment horizontal="center" wrapText="1"/>
      <protection/>
    </xf>
    <xf numFmtId="0" fontId="4" fillId="0" borderId="0" xfId="22" applyAlignment="1">
      <alignment wrapText="1"/>
      <protection/>
    </xf>
    <xf numFmtId="0" fontId="72" fillId="0" borderId="1" xfId="23" applyFont="1" applyBorder="1" applyAlignment="1">
      <alignment/>
      <protection/>
    </xf>
    <xf numFmtId="0" fontId="76" fillId="7" borderId="1" xfId="23" applyFont="1" applyFill="1" applyBorder="1" applyAlignment="1">
      <alignment/>
      <protection/>
    </xf>
    <xf numFmtId="0" fontId="54" fillId="0" borderId="0" xfId="0" applyFont="1" applyAlignment="1">
      <alignment horizontal="center"/>
    </xf>
    <xf numFmtId="0" fontId="31" fillId="0" borderId="1" xfId="0" applyFont="1" applyBorder="1" applyAlignment="1">
      <alignment/>
    </xf>
    <xf numFmtId="0" fontId="29" fillId="0" borderId="1" xfId="0" applyFont="1" applyBorder="1" applyAlignment="1">
      <alignment horizontal="center" shrinkToFit="1"/>
    </xf>
    <xf numFmtId="0" fontId="3" fillId="0" borderId="1" xfId="22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shrinkToFit="1"/>
    </xf>
    <xf numFmtId="0" fontId="87" fillId="0" borderId="1" xfId="0" applyFont="1" applyBorder="1" applyAlignment="1">
      <alignment horizontal="center" wrapText="1"/>
    </xf>
    <xf numFmtId="0" fontId="17" fillId="0" borderId="4" xfId="0" applyFont="1" applyBorder="1" applyAlignment="1">
      <alignment/>
    </xf>
    <xf numFmtId="167" fontId="16" fillId="0" borderId="4" xfId="22" applyNumberFormat="1" applyFont="1" applyBorder="1" applyAlignment="1">
      <alignment vertical="center"/>
      <protection/>
    </xf>
    <xf numFmtId="0" fontId="16" fillId="0" borderId="4" xfId="22" applyFont="1" applyBorder="1" applyAlignment="1">
      <alignment vertical="center"/>
      <protection/>
    </xf>
    <xf numFmtId="167" fontId="29" fillId="0" borderId="4" xfId="22" applyNumberFormat="1" applyFont="1" applyFill="1" applyBorder="1" applyAlignment="1">
      <alignment vertical="center"/>
      <protection/>
    </xf>
    <xf numFmtId="0" fontId="29" fillId="0" borderId="4" xfId="22" applyFont="1" applyBorder="1" applyAlignment="1">
      <alignment vertical="center"/>
      <protection/>
    </xf>
    <xf numFmtId="0" fontId="31" fillId="0" borderId="4" xfId="22" applyFont="1" applyFill="1" applyBorder="1" applyAlignment="1">
      <alignment horizontal="centerContinuous" vertical="center" wrapText="1"/>
      <protection/>
    </xf>
    <xf numFmtId="0" fontId="31" fillId="0" borderId="4" xfId="22" applyFont="1" applyBorder="1" applyAlignment="1">
      <alignment horizontal="centerContinuous" vertical="center" wrapText="1"/>
      <protection/>
    </xf>
    <xf numFmtId="0" fontId="16" fillId="0" borderId="11" xfId="22" applyFont="1" applyBorder="1" applyAlignment="1">
      <alignment horizontal="centerContinuous" vertical="center" wrapText="1"/>
      <protection/>
    </xf>
    <xf numFmtId="0" fontId="16" fillId="0" borderId="12" xfId="22" applyFont="1" applyBorder="1" applyAlignment="1">
      <alignment horizontal="centerContinuous" vertical="center" wrapText="1"/>
      <protection/>
    </xf>
    <xf numFmtId="0" fontId="16" fillId="0" borderId="4" xfId="22" applyFont="1" applyBorder="1" applyAlignment="1">
      <alignment horizontal="centerContinuous" vertical="center" wrapText="1"/>
      <protection/>
    </xf>
    <xf numFmtId="0" fontId="17" fillId="0" borderId="4" xfId="0" applyFont="1" applyBorder="1" applyAlignment="1">
      <alignment horizontal="center"/>
    </xf>
    <xf numFmtId="0" fontId="88" fillId="0" borderId="1" xfId="0" applyFont="1" applyBorder="1" applyAlignment="1">
      <alignment horizontal="center" wrapText="1" shrinkToFit="1"/>
    </xf>
    <xf numFmtId="0" fontId="55" fillId="0" borderId="1" xfId="0" applyFont="1" applyBorder="1" applyAlignment="1">
      <alignment horizontal="center" wrapText="1" shrinkToFit="1"/>
    </xf>
    <xf numFmtId="0" fontId="71" fillId="0" borderId="4" xfId="0" applyFont="1" applyBorder="1" applyAlignment="1">
      <alignment wrapText="1"/>
    </xf>
    <xf numFmtId="0" fontId="76" fillId="0" borderId="13" xfId="0" applyFont="1" applyBorder="1" applyAlignment="1">
      <alignment/>
    </xf>
    <xf numFmtId="0" fontId="72" fillId="0" borderId="9" xfId="0" applyFont="1" applyBorder="1" applyAlignment="1">
      <alignment wrapText="1"/>
    </xf>
    <xf numFmtId="0" fontId="72" fillId="0" borderId="9" xfId="0" applyFont="1" applyFill="1" applyBorder="1" applyAlignment="1">
      <alignment wrapText="1"/>
    </xf>
    <xf numFmtId="0" fontId="72" fillId="0" borderId="9" xfId="0" applyFont="1" applyFill="1" applyBorder="1" applyAlignment="1">
      <alignment horizontal="left" wrapText="1"/>
    </xf>
    <xf numFmtId="0" fontId="72" fillId="0" borderId="13" xfId="0" applyFont="1" applyBorder="1" applyAlignment="1">
      <alignment wrapText="1"/>
    </xf>
    <xf numFmtId="0" fontId="72" fillId="0" borderId="13" xfId="0" applyFont="1" applyBorder="1" applyAlignment="1">
      <alignment/>
    </xf>
    <xf numFmtId="0" fontId="76" fillId="4" borderId="13" xfId="0" applyFont="1" applyFill="1" applyBorder="1" applyAlignment="1">
      <alignment/>
    </xf>
    <xf numFmtId="0" fontId="76" fillId="7" borderId="13" xfId="0" applyFont="1" applyFill="1" applyBorder="1" applyAlignment="1">
      <alignment wrapText="1"/>
    </xf>
    <xf numFmtId="0" fontId="77" fillId="0" borderId="0" xfId="22" applyFont="1" applyAlignment="1">
      <alignment horizontal="center" vertical="center" wrapText="1"/>
      <protection/>
    </xf>
    <xf numFmtId="0" fontId="0" fillId="0" borderId="0" xfId="0" applyBorder="1" applyAlignment="1">
      <alignment horizontal="right"/>
    </xf>
    <xf numFmtId="0" fontId="93" fillId="0" borderId="0" xfId="0" applyFont="1" applyFill="1" applyBorder="1" applyAlignment="1">
      <alignment horizontal="center" wrapText="1"/>
    </xf>
    <xf numFmtId="0" fontId="93" fillId="0" borderId="0" xfId="0" applyFont="1" applyFill="1" applyBorder="1" applyAlignment="1">
      <alignment wrapText="1"/>
    </xf>
    <xf numFmtId="0" fontId="76" fillId="0" borderId="0" xfId="0" applyFont="1" applyFill="1" applyBorder="1" applyAlignment="1">
      <alignment wrapText="1"/>
    </xf>
    <xf numFmtId="0" fontId="90" fillId="0" borderId="0" xfId="0" applyFont="1" applyBorder="1" applyAlignment="1">
      <alignment/>
    </xf>
    <xf numFmtId="0" fontId="72" fillId="0" borderId="0" xfId="0" applyFont="1" applyFill="1" applyBorder="1" applyAlignment="1">
      <alignment wrapText="1"/>
    </xf>
    <xf numFmtId="0" fontId="72" fillId="0" borderId="0" xfId="0" applyFont="1" applyBorder="1" applyAlignment="1">
      <alignment/>
    </xf>
    <xf numFmtId="0" fontId="79" fillId="0" borderId="0" xfId="0" applyFont="1" applyFill="1" applyBorder="1" applyAlignment="1">
      <alignment wrapText="1"/>
    </xf>
    <xf numFmtId="0" fontId="32" fillId="2" borderId="1" xfId="0" applyFont="1" applyFill="1" applyBorder="1" applyAlignment="1">
      <alignment wrapText="1"/>
    </xf>
    <xf numFmtId="167" fontId="1" fillId="0" borderId="1" xfId="22" applyNumberFormat="1" applyFont="1" applyBorder="1" applyAlignment="1">
      <alignment vertical="center"/>
      <protection/>
    </xf>
    <xf numFmtId="0" fontId="1" fillId="0" borderId="1" xfId="22" applyFont="1" applyBorder="1" applyAlignment="1">
      <alignment vertical="center"/>
      <protection/>
    </xf>
    <xf numFmtId="0" fontId="85" fillId="0" borderId="1" xfId="22" applyFont="1" applyBorder="1" applyAlignment="1">
      <alignment horizontal="centerContinuous" vertical="center" wrapText="1"/>
      <protection/>
    </xf>
    <xf numFmtId="0" fontId="1" fillId="0" borderId="1" xfId="22" applyFont="1" applyBorder="1" applyAlignment="1">
      <alignment horizontal="centerContinuous" vertical="center" wrapText="1"/>
      <protection/>
    </xf>
    <xf numFmtId="167" fontId="1" fillId="2" borderId="1" xfId="22" applyNumberFormat="1" applyFont="1" applyFill="1" applyBorder="1" applyAlignment="1">
      <alignment vertical="center"/>
      <protection/>
    </xf>
    <xf numFmtId="0" fontId="85" fillId="2" borderId="1" xfId="22" applyFont="1" applyFill="1" applyBorder="1" applyAlignment="1">
      <alignment horizontal="right" vertical="center" wrapText="1"/>
      <protection/>
    </xf>
    <xf numFmtId="0" fontId="1" fillId="0" borderId="1" xfId="22" applyFont="1" applyBorder="1" applyAlignment="1">
      <alignment horizontal="right" vertical="center" wrapText="1"/>
      <protection/>
    </xf>
    <xf numFmtId="3" fontId="72" fillId="0" borderId="1" xfId="0" applyNumberFormat="1" applyFont="1" applyBorder="1" applyAlignment="1" applyProtection="1">
      <alignment vertical="center"/>
      <protection locked="0"/>
    </xf>
    <xf numFmtId="3" fontId="72" fillId="0" borderId="3" xfId="0" applyNumberFormat="1" applyFont="1" applyBorder="1" applyAlignment="1">
      <alignment/>
    </xf>
    <xf numFmtId="3" fontId="72" fillId="0" borderId="14" xfId="0" applyNumberFormat="1" applyFont="1" applyBorder="1" applyAlignment="1">
      <alignment/>
    </xf>
    <xf numFmtId="3" fontId="72" fillId="0" borderId="1" xfId="0" applyNumberFormat="1" applyFont="1" applyBorder="1" applyAlignment="1">
      <alignment/>
    </xf>
    <xf numFmtId="3" fontId="76" fillId="4" borderId="3" xfId="0" applyNumberFormat="1" applyFont="1" applyFill="1" applyBorder="1" applyAlignment="1">
      <alignment/>
    </xf>
    <xf numFmtId="3" fontId="72" fillId="4" borderId="14" xfId="0" applyNumberFormat="1" applyFont="1" applyFill="1" applyBorder="1" applyAlignment="1">
      <alignment/>
    </xf>
    <xf numFmtId="0" fontId="72" fillId="0" borderId="14" xfId="0" applyFont="1" applyBorder="1" applyAlignment="1">
      <alignment/>
    </xf>
    <xf numFmtId="3" fontId="72" fillId="0" borderId="13" xfId="0" applyNumberFormat="1" applyFont="1" applyBorder="1" applyAlignment="1">
      <alignment/>
    </xf>
    <xf numFmtId="3" fontId="72" fillId="0" borderId="1" xfId="0" applyNumberFormat="1" applyFont="1" applyBorder="1" applyAlignment="1" applyProtection="1">
      <alignment vertical="center" wrapText="1"/>
      <protection locked="0"/>
    </xf>
    <xf numFmtId="0" fontId="76" fillId="4" borderId="14" xfId="0" applyFont="1" applyFill="1" applyBorder="1" applyAlignment="1">
      <alignment/>
    </xf>
    <xf numFmtId="0" fontId="76" fillId="4" borderId="1" xfId="0" applyFont="1" applyFill="1" applyBorder="1" applyAlignment="1">
      <alignment/>
    </xf>
    <xf numFmtId="3" fontId="76" fillId="7" borderId="3" xfId="0" applyNumberFormat="1" applyFont="1" applyFill="1" applyBorder="1" applyAlignment="1">
      <alignment/>
    </xf>
    <xf numFmtId="3" fontId="72" fillId="7" borderId="14" xfId="0" applyNumberFormat="1" applyFont="1" applyFill="1" applyBorder="1" applyAlignment="1">
      <alignment/>
    </xf>
    <xf numFmtId="3" fontId="4" fillId="0" borderId="3" xfId="0" applyNumberFormat="1" applyFont="1" applyBorder="1" applyAlignment="1">
      <alignment/>
    </xf>
    <xf numFmtId="3" fontId="50" fillId="0" borderId="3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72" fillId="0" borderId="1" xfId="0" applyNumberFormat="1" applyFont="1" applyFill="1" applyBorder="1" applyAlignment="1" applyProtection="1">
      <alignment vertical="center" wrapText="1"/>
      <protection locked="0"/>
    </xf>
    <xf numFmtId="0" fontId="4" fillId="0" borderId="15" xfId="0" applyFont="1" applyBorder="1" applyAlignment="1">
      <alignment/>
    </xf>
    <xf numFmtId="0" fontId="4" fillId="0" borderId="1" xfId="0" applyFont="1" applyBorder="1" applyAlignment="1">
      <alignment/>
    </xf>
    <xf numFmtId="3" fontId="24" fillId="4" borderId="3" xfId="0" applyNumberFormat="1" applyFont="1" applyFill="1" applyBorder="1" applyAlignment="1">
      <alignment/>
    </xf>
    <xf numFmtId="3" fontId="4" fillId="4" borderId="14" xfId="0" applyNumberFormat="1" applyFont="1" applyFill="1" applyBorder="1" applyAlignment="1">
      <alignment/>
    </xf>
    <xf numFmtId="3" fontId="24" fillId="7" borderId="3" xfId="0" applyNumberFormat="1" applyFont="1" applyFill="1" applyBorder="1" applyAlignment="1">
      <alignment/>
    </xf>
    <xf numFmtId="3" fontId="4" fillId="7" borderId="14" xfId="0" applyNumberFormat="1" applyFont="1" applyFill="1" applyBorder="1" applyAlignment="1">
      <alignment/>
    </xf>
    <xf numFmtId="3" fontId="101" fillId="4" borderId="1" xfId="0" applyNumberFormat="1" applyFont="1" applyFill="1" applyBorder="1" applyAlignment="1">
      <alignment/>
    </xf>
    <xf numFmtId="3" fontId="24" fillId="4" borderId="1" xfId="0" applyNumberFormat="1" applyFont="1" applyFill="1" applyBorder="1" applyAlignment="1">
      <alignment/>
    </xf>
    <xf numFmtId="3" fontId="101" fillId="7" borderId="1" xfId="0" applyNumberFormat="1" applyFont="1" applyFill="1" applyBorder="1" applyAlignment="1">
      <alignment/>
    </xf>
    <xf numFmtId="3" fontId="100" fillId="0" borderId="1" xfId="0" applyNumberFormat="1" applyFont="1" applyBorder="1" applyAlignment="1">
      <alignment/>
    </xf>
    <xf numFmtId="0" fontId="102" fillId="0" borderId="1" xfId="0" applyFont="1" applyBorder="1" applyAlignment="1">
      <alignment/>
    </xf>
    <xf numFmtId="0" fontId="103" fillId="0" borderId="1" xfId="0" applyFont="1" applyBorder="1" applyAlignment="1">
      <alignment/>
    </xf>
    <xf numFmtId="0" fontId="103" fillId="7" borderId="1" xfId="0" applyFont="1" applyFill="1" applyBorder="1" applyAlignment="1">
      <alignment/>
    </xf>
    <xf numFmtId="0" fontId="76" fillId="7" borderId="1" xfId="0" applyFont="1" applyFill="1" applyBorder="1" applyAlignment="1">
      <alignment wrapText="1"/>
    </xf>
    <xf numFmtId="0" fontId="72" fillId="6" borderId="1" xfId="0" applyFont="1" applyFill="1" applyBorder="1" applyAlignment="1">
      <alignment/>
    </xf>
    <xf numFmtId="3" fontId="76" fillId="4" borderId="1" xfId="0" applyNumberFormat="1" applyFont="1" applyFill="1" applyBorder="1" applyAlignment="1">
      <alignment/>
    </xf>
    <xf numFmtId="3" fontId="76" fillId="7" borderId="1" xfId="0" applyNumberFormat="1" applyFont="1" applyFill="1" applyBorder="1" applyAlignment="1">
      <alignment/>
    </xf>
    <xf numFmtId="167" fontId="29" fillId="2" borderId="1" xfId="22" applyNumberFormat="1" applyFont="1" applyFill="1" applyBorder="1" applyAlignment="1">
      <alignment vertical="center"/>
      <protection/>
    </xf>
    <xf numFmtId="167" fontId="16" fillId="2" borderId="4" xfId="22" applyNumberFormat="1" applyFont="1" applyFill="1" applyBorder="1" applyAlignment="1">
      <alignment vertical="center"/>
      <protection/>
    </xf>
    <xf numFmtId="0" fontId="30" fillId="0" borderId="1" xfId="0" applyFont="1" applyBorder="1" applyAlignment="1">
      <alignment/>
    </xf>
    <xf numFmtId="0" fontId="104" fillId="0" borderId="1" xfId="23" applyFont="1" applyBorder="1" applyAlignment="1">
      <alignment wrapText="1"/>
      <protection/>
    </xf>
    <xf numFmtId="167" fontId="98" fillId="6" borderId="1" xfId="22" applyNumberFormat="1" applyFont="1" applyFill="1" applyBorder="1" applyAlignment="1">
      <alignment/>
      <protection/>
    </xf>
    <xf numFmtId="0" fontId="98" fillId="0" borderId="1" xfId="22" applyFont="1" applyBorder="1" applyAlignment="1">
      <alignment vertical="center"/>
      <protection/>
    </xf>
    <xf numFmtId="0" fontId="36" fillId="0" borderId="1" xfId="0" applyFont="1" applyBorder="1" applyAlignment="1">
      <alignment/>
    </xf>
    <xf numFmtId="0" fontId="43" fillId="0" borderId="1" xfId="22" applyFont="1" applyBorder="1" applyAlignment="1">
      <alignment horizontal="right" vertical="center"/>
      <protection/>
    </xf>
    <xf numFmtId="167" fontId="43" fillId="0" borderId="1" xfId="22" applyNumberFormat="1" applyFont="1" applyBorder="1" applyAlignment="1">
      <alignment horizontal="right" vertical="center"/>
      <protection/>
    </xf>
    <xf numFmtId="167" fontId="43" fillId="0" borderId="1" xfId="22" applyNumberFormat="1" applyFont="1" applyFill="1" applyBorder="1" applyAlignment="1">
      <alignment horizontal="right" vertical="center"/>
      <protection/>
    </xf>
    <xf numFmtId="0" fontId="43" fillId="0" borderId="1" xfId="22" applyFont="1" applyFill="1" applyBorder="1" applyAlignment="1">
      <alignment horizontal="right" vertical="center"/>
      <protection/>
    </xf>
    <xf numFmtId="0" fontId="80" fillId="0" borderId="1" xfId="22" applyFont="1" applyBorder="1" applyAlignment="1">
      <alignment horizontal="right" vertical="center"/>
      <protection/>
    </xf>
    <xf numFmtId="0" fontId="45" fillId="6" borderId="1" xfId="22" applyFont="1" applyFill="1" applyBorder="1" applyAlignment="1">
      <alignment horizontal="right" vertical="top"/>
      <protection/>
    </xf>
    <xf numFmtId="167" fontId="43" fillId="6" borderId="1" xfId="22" applyNumberFormat="1" applyFont="1" applyFill="1" applyBorder="1" applyAlignment="1">
      <alignment horizontal="right" vertical="center"/>
      <protection/>
    </xf>
    <xf numFmtId="0" fontId="12" fillId="7" borderId="1" xfId="0" applyFont="1" applyFill="1" applyBorder="1" applyAlignment="1">
      <alignment/>
    </xf>
    <xf numFmtId="0" fontId="42" fillId="2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72" fillId="0" borderId="1" xfId="22" applyFont="1" applyBorder="1" applyAlignment="1">
      <alignment horizontal="center" vertical="center"/>
      <protection/>
    </xf>
    <xf numFmtId="0" fontId="72" fillId="0" borderId="5" xfId="0" applyFont="1" applyBorder="1" applyAlignment="1">
      <alignment horizontal="center"/>
    </xf>
    <xf numFmtId="0" fontId="72" fillId="0" borderId="5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72" fillId="0" borderId="7" xfId="0" applyFont="1" applyBorder="1" applyAlignment="1">
      <alignment horizontal="center"/>
    </xf>
    <xf numFmtId="0" fontId="72" fillId="0" borderId="7" xfId="0" applyFont="1" applyBorder="1" applyAlignment="1">
      <alignment/>
    </xf>
    <xf numFmtId="0" fontId="72" fillId="3" borderId="1" xfId="0" applyFont="1" applyFill="1" applyBorder="1" applyAlignment="1">
      <alignment horizontal="center"/>
    </xf>
    <xf numFmtId="0" fontId="105" fillId="3" borderId="1" xfId="0" applyFont="1" applyFill="1" applyBorder="1" applyAlignment="1">
      <alignment/>
    </xf>
    <xf numFmtId="0" fontId="72" fillId="0" borderId="0" xfId="0" applyFont="1" applyFill="1" applyBorder="1" applyAlignment="1">
      <alignment/>
    </xf>
    <xf numFmtId="0" fontId="54" fillId="0" borderId="0" xfId="0" applyFont="1" applyAlignment="1">
      <alignment/>
    </xf>
    <xf numFmtId="167" fontId="45" fillId="6" borderId="1" xfId="22" applyNumberFormat="1" applyFont="1" applyFill="1" applyBorder="1" applyAlignment="1">
      <alignment horizontal="right" vertical="center"/>
      <protection/>
    </xf>
    <xf numFmtId="0" fontId="0" fillId="0" borderId="16" xfId="0" applyBorder="1" applyAlignment="1">
      <alignment/>
    </xf>
    <xf numFmtId="0" fontId="13" fillId="0" borderId="4" xfId="23" applyFont="1" applyBorder="1" applyAlignment="1">
      <alignment horizontal="center" wrapText="1"/>
      <protection/>
    </xf>
    <xf numFmtId="0" fontId="104" fillId="0" borderId="4" xfId="23" applyFont="1" applyBorder="1" applyAlignment="1">
      <alignment horizontal="center" wrapText="1"/>
      <protection/>
    </xf>
    <xf numFmtId="0" fontId="13" fillId="0" borderId="4" xfId="23" applyFont="1" applyBorder="1" applyAlignment="1">
      <alignment horizontal="center"/>
      <protection/>
    </xf>
    <xf numFmtId="0" fontId="72" fillId="0" borderId="1" xfId="23" applyFont="1" applyBorder="1" applyAlignment="1">
      <alignment wrapText="1"/>
      <protection/>
    </xf>
    <xf numFmtId="0" fontId="13" fillId="0" borderId="1" xfId="23" applyFont="1" applyBorder="1" applyAlignment="1">
      <alignment/>
      <protection/>
    </xf>
    <xf numFmtId="0" fontId="13" fillId="0" borderId="1" xfId="23" applyFont="1" applyBorder="1" applyAlignment="1">
      <alignment wrapText="1"/>
      <protection/>
    </xf>
    <xf numFmtId="0" fontId="77" fillId="7" borderId="1" xfId="23" applyFont="1" applyFill="1" applyBorder="1" applyAlignment="1">
      <alignment wrapText="1"/>
      <protection/>
    </xf>
    <xf numFmtId="0" fontId="72" fillId="7" borderId="1" xfId="23" applyFont="1" applyFill="1" applyBorder="1" applyAlignment="1">
      <alignment/>
      <protection/>
    </xf>
    <xf numFmtId="0" fontId="72" fillId="0" borderId="1" xfId="23" applyFont="1" applyBorder="1" applyAlignment="1">
      <alignment horizontal="left"/>
      <protection/>
    </xf>
    <xf numFmtId="0" fontId="72" fillId="0" borderId="1" xfId="23" applyFont="1" applyBorder="1" applyAlignment="1">
      <alignment horizontal="right"/>
      <protection/>
    </xf>
    <xf numFmtId="0" fontId="4" fillId="0" borderId="0" xfId="0" applyBorder="1" applyAlignment="1">
      <alignment/>
    </xf>
    <xf numFmtId="0" fontId="68" fillId="0" borderId="0" xfId="0" applyFont="1" applyBorder="1" applyAlignment="1">
      <alignment horizontal="right"/>
    </xf>
    <xf numFmtId="0" fontId="39" fillId="0" borderId="0" xfId="0" applyFont="1" applyBorder="1" applyAlignment="1">
      <alignment horizontal="right"/>
    </xf>
    <xf numFmtId="0" fontId="22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72" fillId="0" borderId="1" xfId="0" applyFont="1" applyBorder="1" applyAlignment="1">
      <alignment/>
    </xf>
    <xf numFmtId="0" fontId="7" fillId="2" borderId="1" xfId="0" applyFont="1" applyFill="1" applyBorder="1" applyAlignment="1">
      <alignment horizontal="left" wrapText="1"/>
    </xf>
    <xf numFmtId="0" fontId="73" fillId="2" borderId="1" xfId="0" applyFont="1" applyFill="1" applyBorder="1" applyAlignment="1">
      <alignment wrapText="1"/>
    </xf>
    <xf numFmtId="0" fontId="71" fillId="0" borderId="4" xfId="0" applyFont="1" applyBorder="1" applyAlignment="1">
      <alignment horizontal="center" wrapText="1"/>
    </xf>
    <xf numFmtId="0" fontId="71" fillId="0" borderId="17" xfId="0" applyFont="1" applyBorder="1" applyAlignment="1">
      <alignment horizontal="center" wrapText="1"/>
    </xf>
    <xf numFmtId="0" fontId="71" fillId="0" borderId="9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6" xfId="0" applyBorder="1" applyAlignment="1">
      <alignment horizontal="right"/>
    </xf>
    <xf numFmtId="0" fontId="29" fillId="0" borderId="16" xfId="0" applyFont="1" applyBorder="1" applyAlignment="1">
      <alignment horizontal="right" shrinkToFit="1"/>
    </xf>
    <xf numFmtId="0" fontId="71" fillId="0" borderId="1" xfId="0" applyFont="1" applyBorder="1" applyAlignment="1">
      <alignment horizontal="center" wrapText="1"/>
    </xf>
    <xf numFmtId="0" fontId="7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indent="8"/>
    </xf>
    <xf numFmtId="0" fontId="7" fillId="2" borderId="1" xfId="0" applyFont="1" applyFill="1" applyBorder="1" applyAlignment="1">
      <alignment horizontal="left" wrapText="1"/>
    </xf>
    <xf numFmtId="0" fontId="11" fillId="0" borderId="4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0" fillId="0" borderId="16" xfId="0" applyBorder="1" applyAlignment="1">
      <alignment horizontal="right" shrinkToFit="1"/>
    </xf>
    <xf numFmtId="0" fontId="75" fillId="7" borderId="1" xfId="0" applyFont="1" applyFill="1" applyBorder="1" applyAlignment="1">
      <alignment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/>
    </xf>
    <xf numFmtId="0" fontId="7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/>
    </xf>
    <xf numFmtId="0" fontId="1" fillId="0" borderId="1" xfId="0" applyFont="1" applyBorder="1" applyAlignment="1">
      <alignment wrapText="1"/>
    </xf>
    <xf numFmtId="0" fontId="49" fillId="0" borderId="0" xfId="0" applyFont="1" applyBorder="1" applyAlignment="1">
      <alignment horizontal="center"/>
    </xf>
    <xf numFmtId="0" fontId="54" fillId="0" borderId="16" xfId="0" applyFont="1" applyBorder="1" applyAlignment="1">
      <alignment horizontal="right" shrinkToFit="1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18" xfId="0" applyBorder="1" applyAlignment="1">
      <alignment/>
    </xf>
    <xf numFmtId="0" fontId="7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3" fillId="0" borderId="0" xfId="22" applyFont="1" applyAlignment="1">
      <alignment horizontal="center" vertical="center" wrapText="1"/>
      <protection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30" fillId="0" borderId="4" xfId="0" applyFont="1" applyBorder="1" applyAlignment="1">
      <alignment horizontal="center" wrapText="1"/>
    </xf>
    <xf numFmtId="0" fontId="30" fillId="0" borderId="17" xfId="0" applyFont="1" applyBorder="1" applyAlignment="1">
      <alignment horizontal="center" wrapText="1"/>
    </xf>
    <xf numFmtId="0" fontId="30" fillId="0" borderId="9" xfId="0" applyFont="1" applyBorder="1" applyAlignment="1">
      <alignment horizontal="center" wrapText="1"/>
    </xf>
    <xf numFmtId="0" fontId="87" fillId="0" borderId="4" xfId="0" applyFont="1" applyBorder="1" applyAlignment="1">
      <alignment horizontal="center" wrapText="1"/>
    </xf>
    <xf numFmtId="0" fontId="87" fillId="0" borderId="17" xfId="0" applyFont="1" applyBorder="1" applyAlignment="1">
      <alignment horizontal="center" wrapText="1"/>
    </xf>
    <xf numFmtId="0" fontId="87" fillId="0" borderId="9" xfId="0" applyFont="1" applyBorder="1" applyAlignment="1">
      <alignment horizontal="center" wrapText="1"/>
    </xf>
    <xf numFmtId="0" fontId="42" fillId="0" borderId="16" xfId="0" applyFont="1" applyBorder="1" applyAlignment="1">
      <alignment horizontal="center" shrinkToFit="1"/>
    </xf>
    <xf numFmtId="0" fontId="9" fillId="0" borderId="0" xfId="22" applyFont="1" applyAlignment="1">
      <alignment horizontal="center" vertical="center" wrapText="1"/>
      <protection/>
    </xf>
    <xf numFmtId="0" fontId="47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69" fillId="0" borderId="16" xfId="0" applyFont="1" applyBorder="1" applyAlignment="1">
      <alignment horizontal="right"/>
    </xf>
    <xf numFmtId="0" fontId="88" fillId="0" borderId="4" xfId="0" applyFont="1" applyBorder="1" applyAlignment="1">
      <alignment horizontal="center" wrapText="1" shrinkToFit="1"/>
    </xf>
    <xf numFmtId="0" fontId="88" fillId="0" borderId="17" xfId="0" applyFont="1" applyBorder="1" applyAlignment="1">
      <alignment horizontal="center" wrapText="1" shrinkToFit="1"/>
    </xf>
    <xf numFmtId="0" fontId="88" fillId="0" borderId="9" xfId="0" applyFont="1" applyBorder="1" applyAlignment="1">
      <alignment horizontal="center" wrapText="1" shrinkToFit="1"/>
    </xf>
    <xf numFmtId="0" fontId="9" fillId="0" borderId="0" xfId="0" applyFont="1" applyBorder="1" applyAlignment="1">
      <alignment horizontal="center" wrapText="1"/>
    </xf>
    <xf numFmtId="0" fontId="70" fillId="0" borderId="0" xfId="0" applyFont="1" applyAlignment="1">
      <alignment/>
    </xf>
    <xf numFmtId="0" fontId="42" fillId="0" borderId="0" xfId="0" applyFont="1" applyBorder="1" applyAlignment="1">
      <alignment horizontal="right"/>
    </xf>
    <xf numFmtId="0" fontId="79" fillId="7" borderId="1" xfId="0" applyFont="1" applyFill="1" applyBorder="1" applyAlignment="1">
      <alignment wrapText="1"/>
    </xf>
    <xf numFmtId="0" fontId="76" fillId="0" borderId="1" xfId="0" applyFont="1" applyFill="1" applyBorder="1" applyAlignment="1">
      <alignment/>
    </xf>
    <xf numFmtId="0" fontId="93" fillId="0" borderId="4" xfId="0" applyFont="1" applyFill="1" applyBorder="1" applyAlignment="1">
      <alignment horizontal="center" wrapText="1"/>
    </xf>
    <xf numFmtId="0" fontId="93" fillId="0" borderId="17" xfId="0" applyFont="1" applyFill="1" applyBorder="1" applyAlignment="1">
      <alignment horizontal="center" wrapText="1"/>
    </xf>
    <xf numFmtId="0" fontId="93" fillId="0" borderId="9" xfId="0" applyFont="1" applyFill="1" applyBorder="1" applyAlignment="1">
      <alignment horizontal="center" wrapText="1"/>
    </xf>
    <xf numFmtId="0" fontId="76" fillId="0" borderId="1" xfId="0" applyFont="1" applyFill="1" applyBorder="1" applyAlignment="1">
      <alignment wrapText="1"/>
    </xf>
    <xf numFmtId="167" fontId="76" fillId="0" borderId="1" xfId="20" applyNumberFormat="1" applyFont="1" applyFill="1" applyBorder="1" applyAlignment="1">
      <alignment horizontal="left" vertical="center" wrapText="1"/>
      <protection/>
    </xf>
    <xf numFmtId="0" fontId="72" fillId="0" borderId="1" xfId="0" applyFont="1" applyFill="1" applyBorder="1" applyAlignment="1">
      <alignment wrapText="1"/>
    </xf>
    <xf numFmtId="0" fontId="79" fillId="0" borderId="11" xfId="0" applyFont="1" applyFill="1" applyBorder="1" applyAlignment="1">
      <alignment horizontal="center" vertical="center" wrapText="1"/>
    </xf>
    <xf numFmtId="0" fontId="79" fillId="0" borderId="19" xfId="0" applyFont="1" applyFill="1" applyBorder="1" applyAlignment="1">
      <alignment horizontal="center" vertical="center" wrapText="1"/>
    </xf>
    <xf numFmtId="0" fontId="79" fillId="0" borderId="12" xfId="0" applyFont="1" applyFill="1" applyBorder="1" applyAlignment="1">
      <alignment horizontal="center" vertical="center" wrapText="1"/>
    </xf>
    <xf numFmtId="0" fontId="79" fillId="0" borderId="20" xfId="0" applyFont="1" applyFill="1" applyBorder="1" applyAlignment="1">
      <alignment horizontal="center" vertical="center" wrapText="1"/>
    </xf>
    <xf numFmtId="0" fontId="106" fillId="0" borderId="0" xfId="0" applyFont="1" applyFill="1" applyBorder="1" applyAlignment="1">
      <alignment horizontal="left" wrapText="1"/>
    </xf>
    <xf numFmtId="0" fontId="93" fillId="0" borderId="0" xfId="0" applyFont="1" applyFill="1" applyBorder="1" applyAlignment="1">
      <alignment horizontal="left" wrapText="1"/>
    </xf>
    <xf numFmtId="0" fontId="88" fillId="0" borderId="4" xfId="0" applyFont="1" applyFill="1" applyBorder="1" applyAlignment="1">
      <alignment horizontal="center" wrapText="1"/>
    </xf>
    <xf numFmtId="0" fontId="88" fillId="0" borderId="17" xfId="0" applyFont="1" applyFill="1" applyBorder="1" applyAlignment="1">
      <alignment horizontal="center" wrapText="1"/>
    </xf>
    <xf numFmtId="0" fontId="88" fillId="0" borderId="9" xfId="0" applyFont="1" applyFill="1" applyBorder="1" applyAlignment="1">
      <alignment horizontal="center" wrapText="1"/>
    </xf>
    <xf numFmtId="0" fontId="90" fillId="0" borderId="1" xfId="0" applyFont="1" applyFill="1" applyBorder="1" applyAlignment="1">
      <alignment/>
    </xf>
    <xf numFmtId="0" fontId="87" fillId="7" borderId="1" xfId="0" applyFont="1" applyFill="1" applyBorder="1" applyAlignment="1">
      <alignment/>
    </xf>
    <xf numFmtId="0" fontId="76" fillId="0" borderId="4" xfId="0" applyFont="1" applyBorder="1" applyAlignment="1">
      <alignment horizontal="center"/>
    </xf>
    <xf numFmtId="0" fontId="76" fillId="0" borderId="17" xfId="0" applyFont="1" applyBorder="1" applyAlignment="1">
      <alignment horizontal="center"/>
    </xf>
    <xf numFmtId="0" fontId="76" fillId="0" borderId="9" xfId="0" applyFont="1" applyBorder="1" applyAlignment="1">
      <alignment horizontal="center"/>
    </xf>
    <xf numFmtId="0" fontId="76" fillId="0" borderId="1" xfId="0" applyFont="1" applyFill="1" applyBorder="1" applyAlignment="1">
      <alignment horizontal="left" wrapText="1"/>
    </xf>
    <xf numFmtId="0" fontId="91" fillId="0" borderId="5" xfId="0" applyFont="1" applyFill="1" applyBorder="1" applyAlignment="1">
      <alignment horizontal="left" wrapText="1"/>
    </xf>
    <xf numFmtId="0" fontId="90" fillId="0" borderId="18" xfId="0" applyFont="1" applyFill="1" applyBorder="1" applyAlignment="1">
      <alignment/>
    </xf>
    <xf numFmtId="0" fontId="90" fillId="0" borderId="7" xfId="0" applyFont="1" applyFill="1" applyBorder="1" applyAlignment="1">
      <alignment/>
    </xf>
    <xf numFmtId="167" fontId="87" fillId="0" borderId="11" xfId="20" applyNumberFormat="1" applyFont="1" applyFill="1" applyBorder="1" applyAlignment="1">
      <alignment horizontal="left" vertical="center" wrapText="1"/>
      <protection/>
    </xf>
    <xf numFmtId="0" fontId="92" fillId="0" borderId="19" xfId="0" applyFont="1" applyFill="1" applyBorder="1" applyAlignment="1">
      <alignment/>
    </xf>
    <xf numFmtId="167" fontId="87" fillId="0" borderId="4" xfId="20" applyNumberFormat="1" applyFont="1" applyFill="1" applyBorder="1" applyAlignment="1">
      <alignment horizontal="left" vertical="center" wrapText="1"/>
      <protection/>
    </xf>
    <xf numFmtId="0" fontId="92" fillId="0" borderId="9" xfId="0" applyFont="1" applyFill="1" applyBorder="1" applyAlignment="1">
      <alignment wrapText="1"/>
    </xf>
    <xf numFmtId="0" fontId="88" fillId="0" borderId="1" xfId="0" applyFont="1" applyFill="1" applyBorder="1" applyAlignment="1">
      <alignment horizontal="center" wrapText="1"/>
    </xf>
    <xf numFmtId="0" fontId="71" fillId="0" borderId="1" xfId="0" applyFont="1" applyFill="1" applyBorder="1" applyAlignment="1">
      <alignment/>
    </xf>
    <xf numFmtId="0" fontId="87" fillId="0" borderId="1" xfId="0" applyFont="1" applyFill="1" applyBorder="1" applyAlignment="1">
      <alignment horizontal="left" wrapText="1"/>
    </xf>
    <xf numFmtId="0" fontId="87" fillId="0" borderId="1" xfId="0" applyFont="1" applyFill="1" applyBorder="1" applyAlignment="1">
      <alignment wrapText="1"/>
    </xf>
    <xf numFmtId="0" fontId="90" fillId="0" borderId="5" xfId="0" applyFont="1" applyFill="1" applyBorder="1" applyAlignment="1">
      <alignment horizontal="left" indent="8"/>
    </xf>
    <xf numFmtId="0" fontId="90" fillId="0" borderId="18" xfId="0" applyFont="1" applyFill="1" applyBorder="1" applyAlignment="1">
      <alignment horizontal="left" indent="8"/>
    </xf>
    <xf numFmtId="0" fontId="90" fillId="0" borderId="7" xfId="0" applyFont="1" applyFill="1" applyBorder="1" applyAlignment="1">
      <alignment horizontal="left" indent="8"/>
    </xf>
    <xf numFmtId="0" fontId="77" fillId="0" borderId="0" xfId="22" applyFont="1" applyAlignment="1">
      <alignment horizontal="center" vertical="center" wrapText="1"/>
      <protection/>
    </xf>
    <xf numFmtId="0" fontId="66" fillId="0" borderId="0" xfId="22" applyFont="1" applyAlignment="1">
      <alignment horizontal="center" vertical="center" wrapText="1"/>
      <protection/>
    </xf>
    <xf numFmtId="0" fontId="87" fillId="0" borderId="11" xfId="0" applyFont="1" applyFill="1" applyBorder="1" applyAlignment="1">
      <alignment horizontal="center" vertical="center" wrapText="1"/>
    </xf>
    <xf numFmtId="0" fontId="87" fillId="0" borderId="19" xfId="0" applyFont="1" applyFill="1" applyBorder="1" applyAlignment="1">
      <alignment horizontal="center" vertical="center" wrapText="1"/>
    </xf>
    <xf numFmtId="0" fontId="87" fillId="0" borderId="12" xfId="0" applyFont="1" applyFill="1" applyBorder="1" applyAlignment="1">
      <alignment horizontal="center" vertical="center" wrapText="1"/>
    </xf>
    <xf numFmtId="0" fontId="87" fillId="0" borderId="20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wrapText="1"/>
    </xf>
    <xf numFmtId="0" fontId="77" fillId="7" borderId="1" xfId="0" applyFont="1" applyFill="1" applyBorder="1" applyAlignment="1">
      <alignment/>
    </xf>
    <xf numFmtId="0" fontId="71" fillId="0" borderId="1" xfId="0" applyFont="1" applyBorder="1" applyAlignment="1">
      <alignment wrapText="1"/>
    </xf>
    <xf numFmtId="0" fontId="72" fillId="0" borderId="16" xfId="0" applyFont="1" applyBorder="1" applyAlignment="1">
      <alignment horizontal="right" shrinkToFit="1"/>
    </xf>
    <xf numFmtId="0" fontId="10" fillId="0" borderId="0" xfId="0" applyFont="1" applyAlignment="1">
      <alignment horizontal="center" wrapText="1"/>
    </xf>
    <xf numFmtId="0" fontId="72" fillId="0" borderId="16" xfId="0" applyFont="1" applyBorder="1" applyAlignment="1">
      <alignment horizontal="right"/>
    </xf>
    <xf numFmtId="0" fontId="107" fillId="0" borderId="16" xfId="0" applyFont="1" applyBorder="1" applyAlignment="1">
      <alignment horizontal="right" shrinkToFit="1"/>
    </xf>
    <xf numFmtId="0" fontId="42" fillId="0" borderId="1" xfId="22" applyFont="1" applyFill="1" applyBorder="1" applyAlignment="1">
      <alignment horizontal="left" vertical="center" wrapText="1"/>
      <protection/>
    </xf>
    <xf numFmtId="0" fontId="72" fillId="0" borderId="1" xfId="0" applyFont="1" applyBorder="1" applyAlignment="1">
      <alignment horizontal="left" vertical="center" wrapText="1"/>
    </xf>
    <xf numFmtId="0" fontId="96" fillId="0" borderId="4" xfId="0" applyFont="1" applyBorder="1" applyAlignment="1">
      <alignment horizontal="center" shrinkToFit="1"/>
    </xf>
    <xf numFmtId="0" fontId="96" fillId="0" borderId="17" xfId="0" applyFont="1" applyBorder="1" applyAlignment="1">
      <alignment horizontal="center" shrinkToFit="1"/>
    </xf>
    <xf numFmtId="0" fontId="96" fillId="0" borderId="9" xfId="0" applyFont="1" applyBorder="1" applyAlignment="1">
      <alignment horizontal="center" shrinkToFit="1"/>
    </xf>
    <xf numFmtId="0" fontId="17" fillId="0" borderId="16" xfId="0" applyFont="1" applyBorder="1" applyAlignment="1">
      <alignment horizontal="right" shrinkToFit="1"/>
    </xf>
    <xf numFmtId="0" fontId="56" fillId="0" borderId="1" xfId="0" applyFont="1" applyBorder="1" applyAlignment="1">
      <alignment/>
    </xf>
    <xf numFmtId="0" fontId="56" fillId="0" borderId="4" xfId="0" applyFont="1" applyBorder="1" applyAlignment="1">
      <alignment/>
    </xf>
    <xf numFmtId="0" fontId="56" fillId="0" borderId="9" xfId="0" applyFont="1" applyBorder="1" applyAlignment="1">
      <alignment/>
    </xf>
    <xf numFmtId="0" fontId="56" fillId="0" borderId="1" xfId="0" applyFont="1" applyFill="1" applyBorder="1" applyAlignment="1">
      <alignment horizontal="left" wrapText="1"/>
    </xf>
    <xf numFmtId="0" fontId="56" fillId="0" borderId="1" xfId="0" applyFont="1" applyFill="1" applyBorder="1" applyAlignment="1">
      <alignment wrapText="1"/>
    </xf>
    <xf numFmtId="0" fontId="56" fillId="0" borderId="1" xfId="0" applyFont="1" applyBorder="1" applyAlignment="1">
      <alignment horizontal="left"/>
    </xf>
    <xf numFmtId="0" fontId="58" fillId="0" borderId="17" xfId="0" applyFont="1" applyBorder="1" applyAlignment="1">
      <alignment horizontal="right" wrapText="1"/>
    </xf>
    <xf numFmtId="0" fontId="58" fillId="0" borderId="16" xfId="0" applyFont="1" applyBorder="1" applyAlignment="1">
      <alignment horizontal="right" wrapText="1"/>
    </xf>
    <xf numFmtId="0" fontId="16" fillId="0" borderId="5" xfId="0" applyFont="1" applyBorder="1" applyAlignment="1" applyProtection="1">
      <alignment horizontal="center" vertical="top"/>
      <protection locked="0"/>
    </xf>
    <xf numFmtId="0" fontId="16" fillId="0" borderId="5" xfId="0" applyFont="1" applyBorder="1" applyAlignment="1">
      <alignment horizontal="center" vertical="top"/>
    </xf>
    <xf numFmtId="0" fontId="58" fillId="0" borderId="1" xfId="0" applyFont="1" applyBorder="1" applyAlignment="1">
      <alignment horizontal="center" vertical="center"/>
    </xf>
    <xf numFmtId="0" fontId="59" fillId="0" borderId="1" xfId="0" applyFont="1" applyBorder="1" applyAlignment="1">
      <alignment vertical="center"/>
    </xf>
    <xf numFmtId="0" fontId="0" fillId="0" borderId="0" xfId="0" applyAlignment="1">
      <alignment/>
    </xf>
    <xf numFmtId="0" fontId="13" fillId="0" borderId="4" xfId="23" applyFont="1" applyBorder="1" applyAlignment="1">
      <alignment horizontal="center" wrapText="1"/>
      <protection/>
    </xf>
    <xf numFmtId="0" fontId="13" fillId="0" borderId="17" xfId="23" applyFont="1" applyBorder="1" applyAlignment="1">
      <alignment horizontal="center" wrapText="1"/>
      <protection/>
    </xf>
    <xf numFmtId="0" fontId="13" fillId="0" borderId="9" xfId="23" applyFont="1" applyBorder="1" applyAlignment="1">
      <alignment horizontal="center" wrapText="1"/>
      <protection/>
    </xf>
    <xf numFmtId="0" fontId="9" fillId="0" borderId="0" xfId="23" applyFont="1" applyAlignment="1">
      <alignment horizontal="center" wrapText="1"/>
      <protection/>
    </xf>
    <xf numFmtId="0" fontId="17" fillId="0" borderId="0" xfId="23" applyFont="1" applyAlignment="1">
      <alignment wrapText="1"/>
      <protection/>
    </xf>
    <xf numFmtId="0" fontId="4" fillId="0" borderId="0" xfId="22" applyAlignment="1">
      <alignment wrapText="1"/>
      <protection/>
    </xf>
    <xf numFmtId="0" fontId="72" fillId="0" borderId="16" xfId="23" applyFont="1" applyBorder="1" applyAlignment="1">
      <alignment horizontal="right"/>
      <protection/>
    </xf>
    <xf numFmtId="0" fontId="9" fillId="0" borderId="0" xfId="0" applyFont="1" applyAlignment="1">
      <alignment horizontal="center" wrapText="1"/>
    </xf>
    <xf numFmtId="0" fontId="71" fillId="0" borderId="4" xfId="22" applyFont="1" applyBorder="1" applyAlignment="1">
      <alignment horizontal="center" vertical="center" wrapText="1"/>
      <protection/>
    </xf>
    <xf numFmtId="0" fontId="71" fillId="0" borderId="17" xfId="22" applyFont="1" applyBorder="1" applyAlignment="1">
      <alignment horizontal="center" vertical="center" wrapText="1"/>
      <protection/>
    </xf>
    <xf numFmtId="0" fontId="71" fillId="0" borderId="9" xfId="22" applyFont="1" applyBorder="1" applyAlignment="1">
      <alignment horizontal="center" vertical="center" wrapText="1"/>
      <protection/>
    </xf>
    <xf numFmtId="0" fontId="17" fillId="0" borderId="1" xfId="0" applyFont="1" applyBorder="1" applyAlignment="1">
      <alignment/>
    </xf>
    <xf numFmtId="0" fontId="6" fillId="2" borderId="1" xfId="0" applyFont="1" applyFill="1" applyBorder="1" applyAlignment="1">
      <alignment/>
    </xf>
    <xf numFmtId="0" fontId="17" fillId="2" borderId="1" xfId="0" applyFont="1" applyFill="1" applyBorder="1" applyAlignment="1">
      <alignment/>
    </xf>
    <xf numFmtId="0" fontId="15" fillId="0" borderId="4" xfId="0" applyFont="1" applyBorder="1" applyAlignment="1">
      <alignment wrapText="1"/>
    </xf>
    <xf numFmtId="0" fontId="15" fillId="0" borderId="17" xfId="0" applyFont="1" applyBorder="1" applyAlignment="1">
      <alignment wrapText="1"/>
    </xf>
    <xf numFmtId="0" fontId="15" fillId="0" borderId="9" xfId="0" applyFont="1" applyBorder="1" applyAlignment="1">
      <alignment wrapText="1"/>
    </xf>
    <xf numFmtId="0" fontId="13" fillId="0" borderId="1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Alignment="1">
      <alignment horizontal="center"/>
    </xf>
    <xf numFmtId="0" fontId="15" fillId="0" borderId="1" xfId="0" applyFont="1" applyBorder="1" applyAlignment="1">
      <alignment/>
    </xf>
    <xf numFmtId="0" fontId="42" fillId="0" borderId="16" xfId="0" applyFont="1" applyBorder="1" applyAlignment="1">
      <alignment horizontal="right" wrapText="1"/>
    </xf>
    <xf numFmtId="0" fontId="28" fillId="0" borderId="16" xfId="0" applyFont="1" applyBorder="1" applyAlignment="1">
      <alignment horizontal="right" wrapText="1"/>
    </xf>
    <xf numFmtId="0" fontId="22" fillId="0" borderId="2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23" fillId="0" borderId="0" xfId="0" applyFont="1" applyBorder="1" applyAlignment="1">
      <alignment horizontal="center" wrapText="1"/>
    </xf>
    <xf numFmtId="0" fontId="23" fillId="0" borderId="0" xfId="0" applyFont="1" applyAlignment="1">
      <alignment horizontal="center" wrapText="1"/>
    </xf>
  </cellXfs>
  <cellStyles count="13">
    <cellStyle name="Normal" xfId="0"/>
    <cellStyle name="Comma" xfId="15"/>
    <cellStyle name="Comma [0]" xfId="16"/>
    <cellStyle name="Hyperlink" xfId="17"/>
    <cellStyle name="Followed Hyperlink" xfId="18"/>
    <cellStyle name="Normál_16URLAP" xfId="19"/>
    <cellStyle name="Normál_97ûrlap" xfId="20"/>
    <cellStyle name="Normal_KARSZJ3" xfId="21"/>
    <cellStyle name="Normál_Munka1" xfId="22"/>
    <cellStyle name="Normál_Munka1_1" xfId="23"/>
    <cellStyle name="Currency" xfId="24"/>
    <cellStyle name="Currency [0]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tabColor indexed="50"/>
  </sheetPr>
  <dimension ref="A1:B7"/>
  <sheetViews>
    <sheetView workbookViewId="0" topLeftCell="A1">
      <selection activeCell="C3" sqref="C3"/>
    </sheetView>
  </sheetViews>
  <sheetFormatPr defaultColWidth="9.140625" defaultRowHeight="12.75"/>
  <cols>
    <col min="1" max="1" width="9.00390625" style="119" customWidth="1"/>
    <col min="2" max="2" width="58.00390625" style="119" customWidth="1"/>
    <col min="3" max="3" width="9.28125" style="119" customWidth="1"/>
    <col min="4" max="16384" width="9.00390625" style="119" customWidth="1"/>
  </cols>
  <sheetData>
    <row r="1" spans="1:2" ht="34.5" customHeight="1">
      <c r="A1" s="516"/>
      <c r="B1" s="517"/>
    </row>
    <row r="2" spans="1:2" ht="36.75" customHeight="1">
      <c r="A2" s="545" t="s">
        <v>266</v>
      </c>
      <c r="B2" s="545"/>
    </row>
    <row r="3" spans="1:2" ht="47.25" customHeight="1">
      <c r="A3" s="518" t="s">
        <v>267</v>
      </c>
      <c r="B3" s="519" t="s">
        <v>465</v>
      </c>
    </row>
    <row r="4" spans="1:2" ht="28.5" customHeight="1">
      <c r="A4" s="516"/>
      <c r="B4" s="520"/>
    </row>
    <row r="5" spans="1:2" ht="28.5" customHeight="1">
      <c r="A5" s="518"/>
      <c r="B5" s="521"/>
    </row>
    <row r="6" spans="1:2" ht="43.5" customHeight="1">
      <c r="A6" s="518"/>
      <c r="B6" s="519"/>
    </row>
    <row r="7" spans="1:2" ht="32.25" customHeight="1">
      <c r="A7" s="518" t="s">
        <v>377</v>
      </c>
      <c r="B7" s="521" t="s">
        <v>377</v>
      </c>
    </row>
  </sheetData>
  <mergeCells count="1"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10">
    <tabColor indexed="10"/>
  </sheetPr>
  <dimension ref="A1:AL119"/>
  <sheetViews>
    <sheetView zoomScaleSheetLayoutView="100" workbookViewId="0" topLeftCell="A1">
      <selection activeCell="F2" sqref="F2:H2"/>
    </sheetView>
  </sheetViews>
  <sheetFormatPr defaultColWidth="9.140625" defaultRowHeight="12.75"/>
  <cols>
    <col min="1" max="1" width="44.7109375" style="0" customWidth="1"/>
    <col min="2" max="2" width="12.7109375" style="0" hidden="1" customWidth="1"/>
    <col min="3" max="3" width="17.00390625" style="0" hidden="1" customWidth="1"/>
    <col min="4" max="5" width="14.00390625" style="0" hidden="1" customWidth="1"/>
    <col min="6" max="8" width="12.57421875" style="0" customWidth="1"/>
  </cols>
  <sheetData>
    <row r="1" spans="1:8" ht="36.75" customHeight="1">
      <c r="A1" s="554" t="s">
        <v>447</v>
      </c>
      <c r="B1" s="555"/>
      <c r="C1" s="555"/>
      <c r="D1" s="555"/>
      <c r="E1" s="555"/>
      <c r="F1" s="555"/>
      <c r="G1" s="8"/>
      <c r="H1" s="8"/>
    </row>
    <row r="2" spans="1:8" ht="15">
      <c r="A2" s="259"/>
      <c r="B2" s="260"/>
      <c r="C2" s="260"/>
      <c r="D2" s="260"/>
      <c r="E2" s="260"/>
      <c r="F2" s="564" t="s">
        <v>569</v>
      </c>
      <c r="G2" s="564"/>
      <c r="H2" s="564"/>
    </row>
    <row r="3" spans="1:8" ht="51.75" customHeight="1">
      <c r="A3" s="261" t="s">
        <v>40</v>
      </c>
      <c r="B3" s="262" t="s">
        <v>99</v>
      </c>
      <c r="C3" s="262" t="s">
        <v>394</v>
      </c>
      <c r="D3" s="262" t="s">
        <v>377</v>
      </c>
      <c r="E3" s="262" t="s">
        <v>377</v>
      </c>
      <c r="F3" s="561" t="s">
        <v>100</v>
      </c>
      <c r="G3" s="562"/>
      <c r="H3" s="563"/>
    </row>
    <row r="4" spans="1:8" ht="14.25" customHeight="1">
      <c r="A4" s="261"/>
      <c r="B4" s="262"/>
      <c r="C4" s="262"/>
      <c r="D4" s="262"/>
      <c r="E4" s="262"/>
      <c r="F4" s="401" t="s">
        <v>521</v>
      </c>
      <c r="G4" s="401" t="s">
        <v>522</v>
      </c>
      <c r="H4" s="401" t="s">
        <v>543</v>
      </c>
    </row>
    <row r="5" spans="1:38" ht="18.75" customHeight="1">
      <c r="A5" s="263" t="s">
        <v>235</v>
      </c>
      <c r="B5" s="218"/>
      <c r="C5" s="218"/>
      <c r="D5" s="218"/>
      <c r="E5" s="218"/>
      <c r="F5" s="218"/>
      <c r="G5" s="218"/>
      <c r="H5" s="218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</row>
    <row r="6" spans="1:38" ht="18" customHeight="1">
      <c r="A6" s="263" t="s">
        <v>236</v>
      </c>
      <c r="B6" s="218"/>
      <c r="C6" s="218"/>
      <c r="D6" s="218"/>
      <c r="E6" s="218"/>
      <c r="F6" s="218"/>
      <c r="G6" s="218"/>
      <c r="H6" s="218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</row>
    <row r="7" spans="1:38" ht="18.75" customHeight="1">
      <c r="A7" s="263" t="s">
        <v>237</v>
      </c>
      <c r="B7" s="218"/>
      <c r="C7" s="218"/>
      <c r="D7" s="218"/>
      <c r="E7" s="218"/>
      <c r="F7" s="218"/>
      <c r="G7" s="218"/>
      <c r="H7" s="218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</row>
    <row r="8" spans="1:38" ht="28.5">
      <c r="A8" s="268" t="s">
        <v>238</v>
      </c>
      <c r="B8" s="223"/>
      <c r="C8" s="223"/>
      <c r="D8" s="223"/>
      <c r="E8" s="223"/>
      <c r="F8" s="223"/>
      <c r="G8" s="223"/>
      <c r="H8" s="223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</row>
    <row r="9" spans="1:38" ht="15">
      <c r="A9" s="264" t="s">
        <v>239</v>
      </c>
      <c r="B9" s="218"/>
      <c r="C9" s="218"/>
      <c r="D9" s="218"/>
      <c r="E9" s="218"/>
      <c r="F9" s="218"/>
      <c r="G9" s="218"/>
      <c r="H9" s="218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</row>
    <row r="10" spans="1:38" ht="15">
      <c r="A10" s="264" t="s">
        <v>240</v>
      </c>
      <c r="B10" s="218"/>
      <c r="C10" s="218"/>
      <c r="D10" s="218"/>
      <c r="E10" s="218"/>
      <c r="F10" s="218"/>
      <c r="G10" s="218"/>
      <c r="H10" s="218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</row>
    <row r="11" spans="1:38" ht="15">
      <c r="A11" s="263" t="s">
        <v>241</v>
      </c>
      <c r="B11" s="218"/>
      <c r="C11" s="218"/>
      <c r="D11" s="218"/>
      <c r="E11" s="218"/>
      <c r="F11" s="218">
        <v>418</v>
      </c>
      <c r="G11" s="218">
        <v>418</v>
      </c>
      <c r="H11" s="218">
        <v>410</v>
      </c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</row>
    <row r="12" spans="1:38" ht="30">
      <c r="A12" s="263" t="s">
        <v>242</v>
      </c>
      <c r="B12" s="218"/>
      <c r="C12" s="218"/>
      <c r="D12" s="218"/>
      <c r="E12" s="218"/>
      <c r="F12" s="218">
        <v>1971</v>
      </c>
      <c r="G12" s="218">
        <v>1971</v>
      </c>
      <c r="H12" s="218">
        <v>1893</v>
      </c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</row>
    <row r="13" spans="1:38" ht="15">
      <c r="A13" s="263" t="s">
        <v>243</v>
      </c>
      <c r="B13" s="218"/>
      <c r="C13" s="218"/>
      <c r="D13" s="218"/>
      <c r="E13" s="218"/>
      <c r="F13" s="218">
        <v>2000</v>
      </c>
      <c r="G13" s="218">
        <v>2000</v>
      </c>
      <c r="H13" s="218">
        <v>1921</v>
      </c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</row>
    <row r="14" spans="1:38" ht="15">
      <c r="A14" s="263" t="s">
        <v>244</v>
      </c>
      <c r="B14" s="218"/>
      <c r="C14" s="218"/>
      <c r="D14" s="218"/>
      <c r="E14" s="218"/>
      <c r="F14" s="218"/>
      <c r="G14" s="218"/>
      <c r="H14" s="218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</row>
    <row r="15" spans="1:38" ht="15">
      <c r="A15" s="263" t="s">
        <v>245</v>
      </c>
      <c r="B15" s="218"/>
      <c r="C15" s="218"/>
      <c r="D15" s="218"/>
      <c r="E15" s="218"/>
      <c r="F15" s="218"/>
      <c r="G15" s="218"/>
      <c r="H15" s="218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</row>
    <row r="16" spans="1:38" ht="15">
      <c r="A16" s="263" t="s">
        <v>246</v>
      </c>
      <c r="B16" s="218"/>
      <c r="C16" s="218"/>
      <c r="D16" s="218"/>
      <c r="E16" s="218"/>
      <c r="F16" s="218"/>
      <c r="G16" s="218"/>
      <c r="H16" s="218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</row>
    <row r="17" spans="1:38" ht="30">
      <c r="A17" s="263" t="s">
        <v>247</v>
      </c>
      <c r="B17" s="218"/>
      <c r="C17" s="218"/>
      <c r="D17" s="218"/>
      <c r="E17" s="218"/>
      <c r="F17" s="218"/>
      <c r="G17" s="218"/>
      <c r="H17" s="218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</row>
    <row r="18" spans="1:38" ht="14.25">
      <c r="A18" s="268" t="s">
        <v>248</v>
      </c>
      <c r="B18" s="223"/>
      <c r="C18" s="223"/>
      <c r="D18" s="223"/>
      <c r="E18" s="223"/>
      <c r="F18" s="223">
        <f>SUM(F11:F17)</f>
        <v>4389</v>
      </c>
      <c r="G18" s="223">
        <v>4389</v>
      </c>
      <c r="H18" s="223">
        <v>4224</v>
      </c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</row>
    <row r="19" spans="1:38" ht="30">
      <c r="A19" s="263" t="s">
        <v>249</v>
      </c>
      <c r="B19" s="218"/>
      <c r="C19" s="218"/>
      <c r="D19" s="218"/>
      <c r="E19" s="218"/>
      <c r="F19" s="218">
        <v>568</v>
      </c>
      <c r="G19" s="218">
        <v>603</v>
      </c>
      <c r="H19" s="218">
        <v>463</v>
      </c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</row>
    <row r="20" spans="1:38" ht="30">
      <c r="A20" s="263" t="s">
        <v>250</v>
      </c>
      <c r="B20" s="218"/>
      <c r="C20" s="218"/>
      <c r="D20" s="218"/>
      <c r="E20" s="218"/>
      <c r="F20" s="218"/>
      <c r="G20" s="218"/>
      <c r="H20" s="218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</row>
    <row r="21" spans="1:38" ht="15">
      <c r="A21" s="263" t="s">
        <v>251</v>
      </c>
      <c r="B21" s="218"/>
      <c r="C21" s="218"/>
      <c r="D21" s="218"/>
      <c r="E21" s="218"/>
      <c r="F21" s="218"/>
      <c r="G21" s="218"/>
      <c r="H21" s="218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</row>
    <row r="22" spans="1:38" ht="30">
      <c r="A22" s="263" t="s">
        <v>252</v>
      </c>
      <c r="B22" s="218"/>
      <c r="C22" s="218"/>
      <c r="D22" s="218"/>
      <c r="E22" s="218"/>
      <c r="F22" s="218"/>
      <c r="G22" s="218"/>
      <c r="H22" s="218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</row>
    <row r="23" spans="1:38" ht="14.25">
      <c r="A23" s="268" t="s">
        <v>253</v>
      </c>
      <c r="B23" s="223"/>
      <c r="C23" s="223"/>
      <c r="D23" s="223"/>
      <c r="E23" s="223"/>
      <c r="F23" s="223">
        <f>SUM(F19:F22)</f>
        <v>568</v>
      </c>
      <c r="G23" s="223">
        <v>603</v>
      </c>
      <c r="H23" s="223">
        <v>463</v>
      </c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</row>
    <row r="24" spans="1:38" ht="30">
      <c r="A24" s="263" t="s">
        <v>254</v>
      </c>
      <c r="B24" s="218"/>
      <c r="C24" s="218"/>
      <c r="D24" s="218"/>
      <c r="E24" s="218"/>
      <c r="F24" s="218"/>
      <c r="G24" s="218"/>
      <c r="H24" s="218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</row>
    <row r="25" spans="1:38" ht="30">
      <c r="A25" s="264" t="s">
        <v>255</v>
      </c>
      <c r="B25" s="265"/>
      <c r="C25" s="265"/>
      <c r="D25" s="265"/>
      <c r="E25" s="265"/>
      <c r="F25" s="265">
        <v>40</v>
      </c>
      <c r="G25" s="265">
        <v>1029</v>
      </c>
      <c r="H25" s="265">
        <v>1047</v>
      </c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</row>
    <row r="26" spans="1:38" ht="15">
      <c r="A26" s="266" t="s">
        <v>256</v>
      </c>
      <c r="B26" s="218"/>
      <c r="C26" s="218"/>
      <c r="D26" s="218"/>
      <c r="E26" s="218"/>
      <c r="F26" s="218"/>
      <c r="G26" s="218"/>
      <c r="H26" s="218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</row>
    <row r="27" spans="1:38" ht="14.25">
      <c r="A27" s="268" t="s">
        <v>257</v>
      </c>
      <c r="B27" s="223"/>
      <c r="C27" s="223"/>
      <c r="D27" s="223"/>
      <c r="E27" s="223"/>
      <c r="F27" s="223">
        <f>SUM(F24:F26)</f>
        <v>40</v>
      </c>
      <c r="G27" s="223">
        <v>1029</v>
      </c>
      <c r="H27" s="223">
        <v>1047</v>
      </c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</row>
    <row r="28" spans="1:38" ht="15">
      <c r="A28" s="263" t="s">
        <v>258</v>
      </c>
      <c r="B28" s="218"/>
      <c r="C28" s="218"/>
      <c r="D28" s="218"/>
      <c r="E28" s="218"/>
      <c r="F28" s="218"/>
      <c r="G28" s="218"/>
      <c r="H28" s="218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</row>
    <row r="29" spans="1:38" ht="15">
      <c r="A29" s="263" t="s">
        <v>259</v>
      </c>
      <c r="B29" s="218"/>
      <c r="C29" s="218"/>
      <c r="D29" s="218"/>
      <c r="E29" s="218"/>
      <c r="F29" s="218"/>
      <c r="G29" s="218"/>
      <c r="H29" s="218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</row>
    <row r="30" spans="1:38" ht="15">
      <c r="A30" s="263" t="s">
        <v>260</v>
      </c>
      <c r="B30" s="218"/>
      <c r="C30" s="218"/>
      <c r="D30" s="218"/>
      <c r="E30" s="218"/>
      <c r="F30" s="218"/>
      <c r="G30" s="218"/>
      <c r="H30" s="218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</row>
    <row r="31" spans="1:38" ht="15">
      <c r="A31" s="263" t="s">
        <v>261</v>
      </c>
      <c r="B31" s="218"/>
      <c r="C31" s="218"/>
      <c r="D31" s="218"/>
      <c r="E31" s="218"/>
      <c r="F31" s="218"/>
      <c r="G31" s="218"/>
      <c r="H31" s="218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</row>
    <row r="32" spans="1:38" ht="15">
      <c r="A32" s="263" t="s">
        <v>262</v>
      </c>
      <c r="B32" s="218"/>
      <c r="C32" s="218"/>
      <c r="D32" s="218"/>
      <c r="E32" s="218"/>
      <c r="F32" s="218"/>
      <c r="G32" s="218"/>
      <c r="H32" s="218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</row>
    <row r="33" spans="1:38" ht="30">
      <c r="A33" s="263" t="s">
        <v>263</v>
      </c>
      <c r="B33" s="218"/>
      <c r="C33" s="218"/>
      <c r="D33" s="218"/>
      <c r="E33" s="218"/>
      <c r="F33" s="218"/>
      <c r="G33" s="218"/>
      <c r="H33" s="218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</row>
    <row r="34" spans="1:38" ht="28.5">
      <c r="A34" s="268" t="s">
        <v>264</v>
      </c>
      <c r="B34" s="223"/>
      <c r="C34" s="223"/>
      <c r="D34" s="223"/>
      <c r="E34" s="223"/>
      <c r="F34" s="223"/>
      <c r="G34" s="223"/>
      <c r="H34" s="223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</row>
    <row r="35" spans="1:38" ht="36" customHeight="1">
      <c r="A35" s="267" t="s">
        <v>265</v>
      </c>
      <c r="B35" s="218"/>
      <c r="C35" s="218"/>
      <c r="D35" s="218"/>
      <c r="E35" s="218"/>
      <c r="F35" s="269">
        <f>SUM(F27,F23,F18)</f>
        <v>4997</v>
      </c>
      <c r="G35" s="269">
        <v>6021</v>
      </c>
      <c r="H35" s="269">
        <v>5734</v>
      </c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</row>
    <row r="36" spans="1:38" ht="12.75">
      <c r="A36" s="11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</row>
    <row r="37" ht="12.75">
      <c r="A37" s="114"/>
    </row>
    <row r="38" ht="12.75">
      <c r="A38" s="114"/>
    </row>
    <row r="39" ht="12.75">
      <c r="A39" s="114"/>
    </row>
    <row r="40" ht="12.75">
      <c r="A40" s="114"/>
    </row>
    <row r="41" ht="12.75">
      <c r="A41" s="114"/>
    </row>
    <row r="42" ht="12.75">
      <c r="A42" s="114"/>
    </row>
    <row r="43" ht="12.75">
      <c r="A43" s="114"/>
    </row>
    <row r="44" ht="12.75">
      <c r="A44" s="114"/>
    </row>
    <row r="45" ht="12.75">
      <c r="A45" s="114"/>
    </row>
    <row r="46" ht="12.75">
      <c r="A46" s="114"/>
    </row>
    <row r="47" ht="12.75">
      <c r="A47" s="114"/>
    </row>
    <row r="48" ht="12.75">
      <c r="A48" s="114"/>
    </row>
    <row r="49" ht="12.75">
      <c r="A49" s="114"/>
    </row>
    <row r="50" ht="12.75">
      <c r="A50" s="114"/>
    </row>
    <row r="51" ht="12.75">
      <c r="A51" s="114"/>
    </row>
    <row r="52" ht="12.75">
      <c r="A52" s="114"/>
    </row>
    <row r="53" ht="12.75">
      <c r="A53" s="114"/>
    </row>
    <row r="54" ht="12.75">
      <c r="A54" s="114"/>
    </row>
    <row r="55" ht="12.75">
      <c r="A55" s="114"/>
    </row>
    <row r="56" ht="12.75">
      <c r="A56" s="114"/>
    </row>
    <row r="57" ht="12.75">
      <c r="A57" s="114"/>
    </row>
    <row r="58" ht="12.75">
      <c r="A58" s="114"/>
    </row>
    <row r="59" ht="12.75">
      <c r="A59" s="114"/>
    </row>
    <row r="60" ht="12.75">
      <c r="A60" s="114"/>
    </row>
    <row r="61" ht="12.75">
      <c r="A61" s="114"/>
    </row>
    <row r="62" ht="12.75">
      <c r="A62" s="114"/>
    </row>
    <row r="63" ht="12.75">
      <c r="A63" s="114"/>
    </row>
    <row r="64" ht="12.75">
      <c r="A64" s="114"/>
    </row>
    <row r="65" ht="12.75">
      <c r="A65" s="114"/>
    </row>
    <row r="66" ht="12.75">
      <c r="A66" s="114"/>
    </row>
    <row r="67" ht="12.75">
      <c r="A67" s="114"/>
    </row>
    <row r="68" ht="12.75">
      <c r="A68" s="114"/>
    </row>
    <row r="69" ht="12.75">
      <c r="A69" s="114"/>
    </row>
    <row r="70" ht="12.75">
      <c r="A70" s="114"/>
    </row>
    <row r="71" ht="12.75">
      <c r="A71" s="114"/>
    </row>
    <row r="72" ht="12.75">
      <c r="A72" s="114"/>
    </row>
    <row r="73" ht="12.75">
      <c r="A73" s="114"/>
    </row>
    <row r="74" ht="12.75">
      <c r="A74" s="114"/>
    </row>
    <row r="75" ht="12.75">
      <c r="A75" s="114"/>
    </row>
    <row r="76" ht="12.75">
      <c r="A76" s="114"/>
    </row>
    <row r="77" ht="12.75">
      <c r="A77" s="114"/>
    </row>
    <row r="78" ht="12.75">
      <c r="A78" s="114"/>
    </row>
    <row r="79" ht="12.75">
      <c r="A79" s="114"/>
    </row>
    <row r="80" ht="12.75">
      <c r="A80" s="114"/>
    </row>
    <row r="81" ht="12.75">
      <c r="A81" s="114"/>
    </row>
    <row r="82" ht="12.75">
      <c r="A82" s="114"/>
    </row>
    <row r="83" ht="12.75">
      <c r="A83" s="114"/>
    </row>
    <row r="84" ht="12.75">
      <c r="A84" s="114"/>
    </row>
    <row r="85" ht="12.75">
      <c r="A85" s="114"/>
    </row>
    <row r="86" ht="12.75">
      <c r="A86" s="114"/>
    </row>
    <row r="87" ht="12.75">
      <c r="A87" s="114"/>
    </row>
    <row r="88" ht="12.75">
      <c r="A88" s="114"/>
    </row>
    <row r="89" ht="12.75">
      <c r="A89" s="114"/>
    </row>
    <row r="90" ht="12.75">
      <c r="A90" s="114"/>
    </row>
    <row r="91" ht="12.75">
      <c r="A91" s="114"/>
    </row>
    <row r="92" ht="12.75">
      <c r="A92" s="114"/>
    </row>
    <row r="93" ht="12.75">
      <c r="A93" s="114"/>
    </row>
    <row r="94" ht="12.75">
      <c r="A94" s="114"/>
    </row>
    <row r="95" ht="12.75">
      <c r="A95" s="114"/>
    </row>
    <row r="96" ht="12.75">
      <c r="A96" s="114"/>
    </row>
    <row r="97" ht="12.75">
      <c r="A97" s="114"/>
    </row>
    <row r="98" ht="12.75">
      <c r="A98" s="114"/>
    </row>
    <row r="99" ht="12.75">
      <c r="A99" s="114"/>
    </row>
    <row r="100" ht="12.75">
      <c r="A100" s="114"/>
    </row>
    <row r="101" ht="12.75">
      <c r="A101" s="114"/>
    </row>
    <row r="102" ht="12.75">
      <c r="A102" s="114"/>
    </row>
    <row r="103" ht="12.75">
      <c r="A103" s="114"/>
    </row>
    <row r="104" ht="12.75">
      <c r="A104" s="114"/>
    </row>
    <row r="105" ht="12.75">
      <c r="A105" s="114"/>
    </row>
    <row r="106" ht="12.75">
      <c r="A106" s="114"/>
    </row>
    <row r="107" ht="12.75">
      <c r="A107" s="114"/>
    </row>
    <row r="108" ht="12.75">
      <c r="A108" s="114"/>
    </row>
    <row r="109" ht="12.75">
      <c r="A109" s="114"/>
    </row>
    <row r="110" ht="12.75">
      <c r="A110" s="9"/>
    </row>
    <row r="111" ht="12.75">
      <c r="A111" s="9"/>
    </row>
    <row r="112" ht="12.75">
      <c r="A112" s="9"/>
    </row>
    <row r="113" ht="12.75">
      <c r="A113" s="9"/>
    </row>
    <row r="114" ht="12.75">
      <c r="A114" s="9"/>
    </row>
    <row r="115" ht="12.75">
      <c r="A115" s="9"/>
    </row>
    <row r="116" ht="12.75">
      <c r="A116" s="9"/>
    </row>
    <row r="117" ht="12.75">
      <c r="A117" s="9"/>
    </row>
    <row r="118" ht="12.75">
      <c r="A118" s="9"/>
    </row>
    <row r="119" ht="12.75">
      <c r="A119" s="9"/>
    </row>
  </sheetData>
  <mergeCells count="3">
    <mergeCell ref="A1:F1"/>
    <mergeCell ref="F3:H3"/>
    <mergeCell ref="F2:H2"/>
  </mergeCells>
  <printOptions headings="1"/>
  <pageMargins left="0.1968503937007874" right="0.1968503937007874" top="0.5905511811023623" bottom="0.5905511811023623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11">
    <tabColor indexed="15"/>
  </sheetPr>
  <dimension ref="A1:J118"/>
  <sheetViews>
    <sheetView zoomScaleSheetLayoutView="100" workbookViewId="0" topLeftCell="A1">
      <selection activeCell="A2" sqref="A2:H2"/>
    </sheetView>
  </sheetViews>
  <sheetFormatPr defaultColWidth="9.140625" defaultRowHeight="12.75"/>
  <cols>
    <col min="1" max="1" width="40.8515625" style="0" customWidth="1"/>
    <col min="2" max="2" width="12.8515625" style="0" customWidth="1"/>
    <col min="3" max="3" width="15.57421875" style="0" hidden="1" customWidth="1"/>
    <col min="4" max="4" width="8.140625" style="0" hidden="1" customWidth="1"/>
    <col min="5" max="5" width="10.28125" style="0" hidden="1" customWidth="1"/>
    <col min="6" max="6" width="12.8515625" style="0" hidden="1" customWidth="1"/>
    <col min="7" max="8" width="12.8515625" style="0" customWidth="1"/>
  </cols>
  <sheetData>
    <row r="1" spans="1:10" ht="48.75" customHeight="1">
      <c r="A1" s="565" t="s">
        <v>448</v>
      </c>
      <c r="B1" s="566"/>
      <c r="C1" s="566"/>
      <c r="D1" s="566"/>
      <c r="E1" s="566"/>
      <c r="F1" s="566"/>
      <c r="G1" s="566"/>
      <c r="H1" s="566"/>
      <c r="I1" s="567"/>
      <c r="J1" s="567"/>
    </row>
    <row r="2" spans="1:8" ht="21" customHeight="1">
      <c r="A2" s="568" t="s">
        <v>570</v>
      </c>
      <c r="B2" s="568"/>
      <c r="C2" s="568"/>
      <c r="D2" s="568"/>
      <c r="E2" s="568"/>
      <c r="F2" s="568"/>
      <c r="G2" s="568"/>
      <c r="H2" s="568"/>
    </row>
    <row r="3" spans="1:8" ht="21" customHeight="1">
      <c r="A3" s="261" t="s">
        <v>40</v>
      </c>
      <c r="B3" s="561" t="s">
        <v>99</v>
      </c>
      <c r="C3" s="562"/>
      <c r="D3" s="562"/>
      <c r="E3" s="562"/>
      <c r="F3" s="562"/>
      <c r="G3" s="562"/>
      <c r="H3" s="563"/>
    </row>
    <row r="4" spans="1:8" ht="16.5" customHeight="1">
      <c r="A4" s="238"/>
      <c r="B4" s="385" t="s">
        <v>521</v>
      </c>
      <c r="C4" s="203"/>
      <c r="D4" s="203"/>
      <c r="E4" s="203"/>
      <c r="F4" s="412"/>
      <c r="G4" s="203" t="s">
        <v>523</v>
      </c>
      <c r="H4" s="203" t="s">
        <v>545</v>
      </c>
    </row>
    <row r="5" spans="1:8" ht="15.75" customHeight="1">
      <c r="A5" s="238" t="s">
        <v>211</v>
      </c>
      <c r="B5" s="219"/>
      <c r="C5" s="17"/>
      <c r="D5" s="17"/>
      <c r="E5" s="17"/>
      <c r="F5" s="402"/>
      <c r="G5" s="17"/>
      <c r="H5" s="17"/>
    </row>
    <row r="6" spans="1:8" ht="18" customHeight="1">
      <c r="A6" s="270" t="s">
        <v>212</v>
      </c>
      <c r="B6" s="271"/>
      <c r="C6" s="90">
        <f>SUM(C4:C5)</f>
        <v>0</v>
      </c>
      <c r="D6" s="90">
        <f>SUM(D4:D5)</f>
        <v>0</v>
      </c>
      <c r="E6" s="92"/>
      <c r="F6" s="403">
        <f>SUM(B6:E6)</f>
        <v>0</v>
      </c>
      <c r="G6" s="164"/>
      <c r="H6" s="164"/>
    </row>
    <row r="7" spans="1:8" ht="15" customHeight="1">
      <c r="A7" s="238" t="s">
        <v>211</v>
      </c>
      <c r="B7" s="271"/>
      <c r="C7" s="91"/>
      <c r="D7" s="91"/>
      <c r="E7" s="92"/>
      <c r="F7" s="404"/>
      <c r="G7" s="93"/>
      <c r="H7" s="93"/>
    </row>
    <row r="8" spans="1:8" ht="16.5" customHeight="1">
      <c r="A8" s="238" t="s">
        <v>211</v>
      </c>
      <c r="B8" s="271"/>
      <c r="C8" s="91"/>
      <c r="D8" s="91"/>
      <c r="E8" s="92"/>
      <c r="F8" s="404"/>
      <c r="G8" s="93"/>
      <c r="H8" s="93"/>
    </row>
    <row r="9" spans="1:8" ht="15">
      <c r="A9" s="270" t="s">
        <v>213</v>
      </c>
      <c r="B9" s="271"/>
      <c r="C9" s="90">
        <f>SUM(C7:C8)</f>
        <v>0</v>
      </c>
      <c r="D9" s="90">
        <f>SUM(D7:D8)</f>
        <v>0</v>
      </c>
      <c r="E9" s="92"/>
      <c r="F9" s="403">
        <f>SUM(B9:E9)</f>
        <v>0</v>
      </c>
      <c r="G9" s="164"/>
      <c r="H9" s="164"/>
    </row>
    <row r="10" spans="1:8" ht="17.25" customHeight="1">
      <c r="A10" s="238" t="s">
        <v>211</v>
      </c>
      <c r="B10" s="271"/>
      <c r="C10" s="91"/>
      <c r="D10" s="91"/>
      <c r="E10" s="92"/>
      <c r="F10" s="404"/>
      <c r="G10" s="93"/>
      <c r="H10" s="93"/>
    </row>
    <row r="11" spans="1:8" ht="15.75" customHeight="1">
      <c r="A11" s="238" t="s">
        <v>211</v>
      </c>
      <c r="B11" s="271"/>
      <c r="C11" s="91"/>
      <c r="D11" s="91"/>
      <c r="E11" s="92"/>
      <c r="F11" s="404"/>
      <c r="G11" s="93"/>
      <c r="H11" s="93"/>
    </row>
    <row r="12" spans="1:8" ht="18.75" customHeight="1">
      <c r="A12" s="270" t="s">
        <v>214</v>
      </c>
      <c r="B12" s="271"/>
      <c r="C12" s="90">
        <f>SUM(C10:C11)</f>
        <v>0</v>
      </c>
      <c r="D12" s="90">
        <f>SUM(D10:D11)</f>
        <v>0</v>
      </c>
      <c r="E12" s="92"/>
      <c r="F12" s="403">
        <f>SUM(B12:E12)</f>
        <v>0</v>
      </c>
      <c r="G12" s="164"/>
      <c r="H12" s="164"/>
    </row>
    <row r="13" spans="1:8" ht="14.25" customHeight="1">
      <c r="A13" s="238" t="s">
        <v>211</v>
      </c>
      <c r="B13" s="271"/>
      <c r="C13" s="91"/>
      <c r="D13" s="91"/>
      <c r="E13" s="92"/>
      <c r="F13" s="404"/>
      <c r="G13" s="93"/>
      <c r="H13" s="93"/>
    </row>
    <row r="14" spans="1:8" ht="15" customHeight="1">
      <c r="A14" s="238" t="s">
        <v>211</v>
      </c>
      <c r="B14" s="271"/>
      <c r="C14" s="91"/>
      <c r="D14" s="91"/>
      <c r="E14" s="92"/>
      <c r="F14" s="404"/>
      <c r="G14" s="93"/>
      <c r="H14" s="93"/>
    </row>
    <row r="15" spans="1:8" ht="30.75" customHeight="1">
      <c r="A15" s="270" t="s">
        <v>215</v>
      </c>
      <c r="B15" s="271"/>
      <c r="C15" s="91"/>
      <c r="D15" s="95"/>
      <c r="E15" s="92"/>
      <c r="F15" s="404"/>
      <c r="G15" s="93"/>
      <c r="H15" s="93"/>
    </row>
    <row r="16" spans="1:8" ht="28.5" customHeight="1">
      <c r="A16" s="272" t="s">
        <v>216</v>
      </c>
      <c r="B16" s="273"/>
      <c r="C16" s="96">
        <f>SUM(C12,C9,C6,C15)</f>
        <v>0</v>
      </c>
      <c r="D16" s="96">
        <f>SUM(D12,D9,D6,D15)</f>
        <v>0</v>
      </c>
      <c r="E16" s="96">
        <f>SUM(E12,E9,E6,E15)</f>
        <v>0</v>
      </c>
      <c r="F16" s="405">
        <f>SUM(B16:E16)</f>
        <v>0</v>
      </c>
      <c r="G16" s="96"/>
      <c r="H16" s="96"/>
    </row>
    <row r="17" spans="1:8" ht="15">
      <c r="A17" s="238" t="s">
        <v>211</v>
      </c>
      <c r="B17" s="271"/>
      <c r="C17" s="91"/>
      <c r="D17" s="91"/>
      <c r="E17" s="92"/>
      <c r="F17" s="406"/>
      <c r="G17" s="98"/>
      <c r="H17" s="98"/>
    </row>
    <row r="18" spans="1:8" ht="15">
      <c r="A18" s="238" t="s">
        <v>217</v>
      </c>
      <c r="B18" s="271"/>
      <c r="C18" s="91"/>
      <c r="D18" s="91"/>
      <c r="E18" s="92"/>
      <c r="F18" s="406"/>
      <c r="G18" s="98"/>
      <c r="H18" s="98"/>
    </row>
    <row r="20" spans="1:8" ht="15">
      <c r="A20" s="270" t="s">
        <v>531</v>
      </c>
      <c r="B20" s="271">
        <v>0</v>
      </c>
      <c r="C20" s="90">
        <v>0</v>
      </c>
      <c r="D20" s="90">
        <v>0</v>
      </c>
      <c r="E20" s="90">
        <v>0</v>
      </c>
      <c r="F20" s="403">
        <f>SUM(B20:E20)</f>
        <v>0</v>
      </c>
      <c r="G20" s="271">
        <v>5164</v>
      </c>
      <c r="H20" s="271">
        <v>150</v>
      </c>
    </row>
    <row r="21" spans="1:8" ht="15">
      <c r="A21" s="270" t="s">
        <v>532</v>
      </c>
      <c r="B21" s="271">
        <v>1659</v>
      </c>
      <c r="C21" s="90"/>
      <c r="D21" s="90"/>
      <c r="E21" s="90"/>
      <c r="F21" s="403"/>
      <c r="G21" s="271">
        <v>2990</v>
      </c>
      <c r="H21" s="271">
        <v>3145</v>
      </c>
    </row>
    <row r="22" spans="1:8" ht="15.75">
      <c r="A22" s="270" t="s">
        <v>477</v>
      </c>
      <c r="B22" s="271">
        <v>1417</v>
      </c>
      <c r="C22" s="90"/>
      <c r="D22" s="90"/>
      <c r="E22" s="90"/>
      <c r="F22" s="403"/>
      <c r="G22" s="434">
        <v>1417</v>
      </c>
      <c r="H22" s="434">
        <v>1072</v>
      </c>
    </row>
    <row r="23" spans="1:8" ht="15.75">
      <c r="A23" s="270" t="s">
        <v>478</v>
      </c>
      <c r="B23" s="271">
        <v>560</v>
      </c>
      <c r="C23" s="90"/>
      <c r="D23" s="90"/>
      <c r="E23" s="90"/>
      <c r="F23" s="403"/>
      <c r="G23" s="434">
        <v>560</v>
      </c>
      <c r="H23" s="434">
        <v>542</v>
      </c>
    </row>
    <row r="24" spans="1:8" ht="15.75">
      <c r="A24" s="270" t="s">
        <v>479</v>
      </c>
      <c r="B24" s="271">
        <v>313</v>
      </c>
      <c r="C24" s="90"/>
      <c r="D24" s="90"/>
      <c r="E24" s="90"/>
      <c r="F24" s="403"/>
      <c r="G24" s="434">
        <v>313</v>
      </c>
      <c r="H24" s="434">
        <v>313</v>
      </c>
    </row>
    <row r="25" spans="1:8" ht="15.75">
      <c r="A25" s="238" t="s">
        <v>480</v>
      </c>
      <c r="B25" s="271">
        <v>833</v>
      </c>
      <c r="C25" s="91"/>
      <c r="D25" s="91"/>
      <c r="E25" s="92"/>
      <c r="F25" s="404"/>
      <c r="G25" s="435">
        <v>833</v>
      </c>
      <c r="H25" s="435">
        <v>215</v>
      </c>
    </row>
    <row r="26" spans="1:8" ht="15.75">
      <c r="A26" s="238" t="s">
        <v>481</v>
      </c>
      <c r="B26" s="271">
        <v>1250</v>
      </c>
      <c r="C26" s="91"/>
      <c r="D26" s="91"/>
      <c r="E26" s="92"/>
      <c r="F26" s="404"/>
      <c r="G26" s="435">
        <v>1942</v>
      </c>
      <c r="H26" s="435">
        <v>1942</v>
      </c>
    </row>
    <row r="27" spans="1:8" ht="15.75">
      <c r="A27" s="274" t="s">
        <v>218</v>
      </c>
      <c r="B27" s="275">
        <f>SUM(B21:B26)</f>
        <v>6032</v>
      </c>
      <c r="C27" s="90">
        <f>SUM(C25:C26)</f>
        <v>0</v>
      </c>
      <c r="D27" s="90">
        <f>SUM(D25:D26)</f>
        <v>0</v>
      </c>
      <c r="E27" s="90">
        <f>SUM(E25:E26)</f>
        <v>0</v>
      </c>
      <c r="F27" s="403">
        <f>SUM(B27:E27)</f>
        <v>6032</v>
      </c>
      <c r="G27" s="438">
        <f>SUM(G19:G26)</f>
        <v>13219</v>
      </c>
      <c r="H27" s="438">
        <v>7379</v>
      </c>
    </row>
    <row r="28" spans="1:8" ht="15.75">
      <c r="A28" s="238" t="s">
        <v>211</v>
      </c>
      <c r="B28" s="271"/>
      <c r="C28" s="91"/>
      <c r="D28" s="91"/>
      <c r="E28" s="92"/>
      <c r="F28" s="404"/>
      <c r="G28" s="435"/>
      <c r="H28" s="435"/>
    </row>
    <row r="29" spans="1:8" ht="15.75">
      <c r="A29" s="238" t="s">
        <v>211</v>
      </c>
      <c r="B29" s="271"/>
      <c r="C29" s="91"/>
      <c r="D29" s="91"/>
      <c r="E29" s="92"/>
      <c r="F29" s="404"/>
      <c r="G29" s="435"/>
      <c r="H29" s="435"/>
    </row>
    <row r="30" spans="1:8" ht="15.75">
      <c r="A30" s="270" t="s">
        <v>552</v>
      </c>
      <c r="B30" s="271"/>
      <c r="C30" s="90">
        <f>SUM(C28:C29)</f>
        <v>0</v>
      </c>
      <c r="D30" s="90">
        <f>SUM(D28:D29)</f>
        <v>0</v>
      </c>
      <c r="E30" s="90">
        <f>SUM(E28:E29)</f>
        <v>0</v>
      </c>
      <c r="F30" s="403">
        <f>SUM(B30:E30)</f>
        <v>0</v>
      </c>
      <c r="G30" s="434">
        <v>108</v>
      </c>
      <c r="H30" s="434">
        <v>120</v>
      </c>
    </row>
    <row r="31" spans="1:8" ht="15">
      <c r="A31" s="238" t="s">
        <v>535</v>
      </c>
      <c r="B31" s="271"/>
      <c r="C31" s="91"/>
      <c r="D31" s="91"/>
      <c r="E31" s="92"/>
      <c r="F31" s="406"/>
      <c r="G31" s="326">
        <v>209</v>
      </c>
      <c r="H31" s="326">
        <v>209</v>
      </c>
    </row>
    <row r="32" spans="1:8" ht="15.75">
      <c r="A32" s="238" t="s">
        <v>527</v>
      </c>
      <c r="B32" s="271"/>
      <c r="C32" s="91"/>
      <c r="D32" s="91"/>
      <c r="E32" s="92"/>
      <c r="F32" s="404"/>
      <c r="G32" s="435">
        <v>519</v>
      </c>
      <c r="H32" s="435">
        <v>519</v>
      </c>
    </row>
    <row r="33" spans="1:8" ht="25.5">
      <c r="A33" s="274" t="s">
        <v>219</v>
      </c>
      <c r="B33" s="275"/>
      <c r="C33" s="477">
        <f>SUM(C31:C32)</f>
        <v>0</v>
      </c>
      <c r="D33" s="477">
        <f>SUM(D31:D32)</f>
        <v>0</v>
      </c>
      <c r="E33" s="477">
        <f>SUM(E31:E32)</f>
        <v>0</v>
      </c>
      <c r="F33" s="478">
        <f>SUM(B33:E33)</f>
        <v>0</v>
      </c>
      <c r="G33" s="438">
        <v>836</v>
      </c>
      <c r="H33" s="438">
        <v>848</v>
      </c>
    </row>
    <row r="34" spans="1:8" ht="15.75">
      <c r="A34" s="238" t="s">
        <v>211</v>
      </c>
      <c r="B34" s="271"/>
      <c r="C34" s="91"/>
      <c r="D34" s="91"/>
      <c r="E34" s="92"/>
      <c r="F34" s="404"/>
      <c r="G34" s="435"/>
      <c r="H34" s="435"/>
    </row>
    <row r="35" spans="1:8" ht="15.75">
      <c r="A35" s="238" t="s">
        <v>211</v>
      </c>
      <c r="B35" s="271"/>
      <c r="C35" s="91"/>
      <c r="D35" s="91"/>
      <c r="E35" s="92"/>
      <c r="F35" s="404"/>
      <c r="G35" s="435"/>
      <c r="H35" s="435"/>
    </row>
    <row r="36" spans="1:8" ht="15.75">
      <c r="A36" s="270" t="s">
        <v>220</v>
      </c>
      <c r="B36" s="271"/>
      <c r="C36" s="90">
        <f>SUM(C34:C35)</f>
        <v>0</v>
      </c>
      <c r="D36" s="90">
        <f>SUM(D34:D35)</f>
        <v>0</v>
      </c>
      <c r="E36" s="90">
        <f>SUM(E34:E35)</f>
        <v>0</v>
      </c>
      <c r="F36" s="403">
        <f>SUM(B36:E36)</f>
        <v>0</v>
      </c>
      <c r="G36" s="434"/>
      <c r="H36" s="434"/>
    </row>
    <row r="37" spans="1:8" ht="18" customHeight="1">
      <c r="A37" s="238" t="s">
        <v>211</v>
      </c>
      <c r="B37" s="271"/>
      <c r="C37" s="91"/>
      <c r="D37" s="91"/>
      <c r="E37" s="92"/>
      <c r="F37" s="404"/>
      <c r="G37" s="435"/>
      <c r="H37" s="435"/>
    </row>
    <row r="38" spans="1:8" ht="16.5" customHeight="1">
      <c r="A38" s="238" t="s">
        <v>211</v>
      </c>
      <c r="B38" s="271"/>
      <c r="C38" s="91"/>
      <c r="D38" s="91"/>
      <c r="E38" s="92"/>
      <c r="F38" s="404"/>
      <c r="G38" s="435"/>
      <c r="H38" s="435"/>
    </row>
    <row r="39" spans="1:8" ht="14.25" customHeight="1">
      <c r="A39" s="270"/>
      <c r="B39" s="271"/>
      <c r="C39" s="91"/>
      <c r="D39" s="91"/>
      <c r="E39" s="92"/>
      <c r="F39" s="404"/>
      <c r="G39" s="435"/>
      <c r="H39" s="435"/>
    </row>
    <row r="40" spans="1:8" ht="15.75">
      <c r="A40" s="270" t="s">
        <v>221</v>
      </c>
      <c r="B40" s="271">
        <v>1207</v>
      </c>
      <c r="C40" s="91"/>
      <c r="D40" s="91"/>
      <c r="E40" s="92"/>
      <c r="F40" s="404"/>
      <c r="G40" s="435">
        <v>2807</v>
      </c>
      <c r="H40" s="435">
        <v>1740</v>
      </c>
    </row>
    <row r="41" spans="1:8" ht="13.5" customHeight="1">
      <c r="A41" s="280" t="s">
        <v>222</v>
      </c>
      <c r="B41" s="281">
        <f>SUM(B27+B40)</f>
        <v>7239</v>
      </c>
      <c r="C41" s="99"/>
      <c r="D41" s="99"/>
      <c r="E41" s="97"/>
      <c r="F41" s="407"/>
      <c r="G41" s="439">
        <v>16862</v>
      </c>
      <c r="H41" s="439">
        <v>9967</v>
      </c>
    </row>
    <row r="42" spans="1:8" ht="18" customHeight="1">
      <c r="A42" s="276" t="s">
        <v>223</v>
      </c>
      <c r="B42" s="277"/>
      <c r="C42" s="100"/>
      <c r="D42" s="100"/>
      <c r="E42" s="92"/>
      <c r="F42" s="408"/>
      <c r="G42" s="436"/>
      <c r="H42" s="436"/>
    </row>
    <row r="43" spans="1:8" ht="27" customHeight="1">
      <c r="A43" s="276" t="s">
        <v>224</v>
      </c>
      <c r="B43" s="271"/>
      <c r="C43" s="91"/>
      <c r="D43" s="95"/>
      <c r="E43" s="92"/>
      <c r="F43" s="409"/>
      <c r="G43" s="437"/>
      <c r="H43" s="437"/>
    </row>
    <row r="44" spans="1:8" ht="28.5" customHeight="1">
      <c r="A44" s="278" t="s">
        <v>225</v>
      </c>
      <c r="B44" s="282">
        <f>SUM(B41)</f>
        <v>7239</v>
      </c>
      <c r="C44" s="101">
        <f>SUM(C36,C33,C30,C27,C20,C16,C40,C41,C42,C43)</f>
        <v>0</v>
      </c>
      <c r="D44" s="101">
        <f>SUM(D36,D33,D30,D27,D20,D16,D40,D41,D42,D43)</f>
        <v>0</v>
      </c>
      <c r="E44" s="165">
        <f>SUM(E36,E33,E30,E27,E20,E16,E40,E41,E42,E43)</f>
        <v>0</v>
      </c>
      <c r="F44" s="165">
        <f>SUM(B44:E44)</f>
        <v>7239</v>
      </c>
      <c r="G44" s="282">
        <f>SUM(G27+G33+G40)</f>
        <v>16862</v>
      </c>
      <c r="H44" s="282">
        <v>9967</v>
      </c>
    </row>
    <row r="45" spans="1:8" ht="15.75">
      <c r="A45" s="270" t="s">
        <v>226</v>
      </c>
      <c r="B45" s="271"/>
      <c r="C45" s="91"/>
      <c r="D45" s="95"/>
      <c r="E45" s="92"/>
      <c r="F45" s="410"/>
      <c r="G45" s="437"/>
      <c r="H45" s="437"/>
    </row>
    <row r="46" spans="1:8" ht="15.75">
      <c r="A46" s="270" t="s">
        <v>227</v>
      </c>
      <c r="B46" s="271"/>
      <c r="C46" s="91"/>
      <c r="D46" s="95"/>
      <c r="E46" s="92"/>
      <c r="F46" s="411"/>
      <c r="G46" s="437"/>
      <c r="H46" s="437"/>
    </row>
    <row r="47" spans="1:8" ht="15.75">
      <c r="A47" s="270" t="s">
        <v>228</v>
      </c>
      <c r="B47" s="271"/>
      <c r="C47" s="91"/>
      <c r="D47" s="95"/>
      <c r="E47" s="92"/>
      <c r="F47" s="411"/>
      <c r="G47" s="437"/>
      <c r="H47" s="437"/>
    </row>
    <row r="48" spans="1:8" ht="15.75">
      <c r="A48" s="270" t="s">
        <v>58</v>
      </c>
      <c r="B48" s="271"/>
      <c r="C48" s="91"/>
      <c r="D48" s="95"/>
      <c r="E48" s="92"/>
      <c r="F48" s="411"/>
      <c r="G48" s="437"/>
      <c r="H48" s="437"/>
    </row>
    <row r="49" spans="1:8" ht="20.25" customHeight="1">
      <c r="A49" s="278" t="s">
        <v>229</v>
      </c>
      <c r="B49" s="279"/>
      <c r="C49" s="101">
        <f>SUM(C45:C48)</f>
        <v>0</v>
      </c>
      <c r="D49" s="101">
        <f>SUM(D45:D48)</f>
        <v>0</v>
      </c>
      <c r="E49" s="101">
        <f>SUM(E45:E48)</f>
        <v>0</v>
      </c>
      <c r="F49" s="165">
        <f>SUM(B49:E49)</f>
        <v>0</v>
      </c>
      <c r="G49" s="279"/>
      <c r="H49" s="279"/>
    </row>
    <row r="50" spans="1:8" ht="25.5">
      <c r="A50" s="270" t="s">
        <v>230</v>
      </c>
      <c r="B50" s="271"/>
      <c r="C50" s="91"/>
      <c r="D50" s="95"/>
      <c r="E50" s="92"/>
      <c r="F50" s="411"/>
      <c r="G50" s="437"/>
      <c r="H50" s="437"/>
    </row>
    <row r="51" spans="1:8" ht="25.5">
      <c r="A51" s="270" t="s">
        <v>231</v>
      </c>
      <c r="B51" s="271">
        <v>486</v>
      </c>
      <c r="C51" s="91"/>
      <c r="D51" s="95"/>
      <c r="E51" s="92"/>
      <c r="F51" s="411"/>
      <c r="G51" s="440">
        <v>486</v>
      </c>
      <c r="H51" s="440">
        <v>248</v>
      </c>
    </row>
    <row r="52" spans="1:8" ht="25.5" customHeight="1">
      <c r="A52" s="278" t="s">
        <v>232</v>
      </c>
      <c r="B52" s="282">
        <f>SUM(B50:B51)</f>
        <v>486</v>
      </c>
      <c r="C52" s="101">
        <f>SUM(C50:C51)</f>
        <v>0</v>
      </c>
      <c r="D52" s="101">
        <f>SUM(D50:D51)</f>
        <v>0</v>
      </c>
      <c r="E52" s="101">
        <f>SUM(E50:E51)</f>
        <v>0</v>
      </c>
      <c r="F52" s="165">
        <f>SUM(B52:E52)</f>
        <v>486</v>
      </c>
      <c r="G52" s="282">
        <f>SUM(G51)</f>
        <v>486</v>
      </c>
      <c r="H52" s="282">
        <v>248</v>
      </c>
    </row>
    <row r="53" spans="1:8" ht="15">
      <c r="A53" s="102"/>
      <c r="B53" s="103"/>
      <c r="C53" s="104"/>
      <c r="D53" s="105"/>
      <c r="E53" s="106"/>
      <c r="F53" s="107"/>
      <c r="G53" s="107"/>
      <c r="H53" s="107"/>
    </row>
    <row r="54" spans="1:8" ht="15">
      <c r="A54" s="102"/>
      <c r="B54" s="103"/>
      <c r="C54" s="104"/>
      <c r="D54" s="105"/>
      <c r="E54" s="106"/>
      <c r="F54" s="107"/>
      <c r="G54" s="107"/>
      <c r="H54" s="107"/>
    </row>
    <row r="55" spans="1:8" ht="15">
      <c r="A55" s="102"/>
      <c r="B55" s="103"/>
      <c r="C55" s="104"/>
      <c r="D55" s="105"/>
      <c r="E55" s="106"/>
      <c r="F55" s="107"/>
      <c r="G55" s="107"/>
      <c r="H55" s="107"/>
    </row>
    <row r="56" spans="1:8" ht="15">
      <c r="A56" s="102"/>
      <c r="B56" s="103"/>
      <c r="C56" s="104"/>
      <c r="D56" s="105"/>
      <c r="E56" s="106"/>
      <c r="F56" s="107"/>
      <c r="G56" s="107"/>
      <c r="H56" s="107"/>
    </row>
    <row r="57" spans="1:8" ht="14.25">
      <c r="A57" s="108"/>
      <c r="B57" s="109"/>
      <c r="C57" s="110"/>
      <c r="D57" s="111"/>
      <c r="E57" s="106"/>
      <c r="F57" s="112"/>
      <c r="G57" s="112"/>
      <c r="H57" s="112"/>
    </row>
    <row r="58" spans="1:8" ht="14.25">
      <c r="A58" s="102"/>
      <c r="B58" s="103"/>
      <c r="C58" s="104"/>
      <c r="D58" s="105"/>
      <c r="E58" s="106"/>
      <c r="F58" s="113"/>
      <c r="G58" s="113"/>
      <c r="H58" s="113"/>
    </row>
    <row r="59" spans="1:8" ht="15">
      <c r="A59" s="108"/>
      <c r="B59" s="109"/>
      <c r="C59" s="110"/>
      <c r="D59" s="111"/>
      <c r="E59" s="106"/>
      <c r="F59" s="107"/>
      <c r="G59" s="107"/>
      <c r="H59" s="107"/>
    </row>
    <row r="60" spans="1:8" ht="15">
      <c r="A60" s="102"/>
      <c r="B60" s="103"/>
      <c r="C60" s="104"/>
      <c r="D60" s="105"/>
      <c r="E60" s="106"/>
      <c r="F60" s="107"/>
      <c r="G60" s="107"/>
      <c r="H60" s="107"/>
    </row>
    <row r="61" spans="1:8" ht="15">
      <c r="A61" s="114"/>
      <c r="B61" s="109"/>
      <c r="C61" s="110"/>
      <c r="D61" s="111"/>
      <c r="E61" s="106"/>
      <c r="F61" s="107"/>
      <c r="G61" s="107"/>
      <c r="H61" s="107"/>
    </row>
    <row r="62" spans="1:8" ht="14.25">
      <c r="A62" s="108"/>
      <c r="B62" s="109"/>
      <c r="C62" s="110"/>
      <c r="D62" s="110"/>
      <c r="E62" s="106"/>
      <c r="F62" s="115"/>
      <c r="G62" s="115"/>
      <c r="H62" s="115"/>
    </row>
    <row r="63" spans="1:8" ht="15">
      <c r="A63" s="114"/>
      <c r="B63" s="103"/>
      <c r="C63" s="104"/>
      <c r="D63" s="105"/>
      <c r="E63" s="106"/>
      <c r="F63" s="107"/>
      <c r="G63" s="107"/>
      <c r="H63" s="107"/>
    </row>
    <row r="64" spans="1:8" ht="14.25">
      <c r="A64" s="116"/>
      <c r="B64" s="103"/>
      <c r="C64" s="104"/>
      <c r="D64" s="105"/>
      <c r="E64" s="106"/>
      <c r="F64" s="113"/>
      <c r="G64" s="113"/>
      <c r="H64" s="113"/>
    </row>
    <row r="65" spans="1:8" ht="15">
      <c r="A65" s="114"/>
      <c r="B65" s="103"/>
      <c r="C65" s="104"/>
      <c r="D65" s="105"/>
      <c r="E65" s="106"/>
      <c r="F65" s="107"/>
      <c r="G65" s="107"/>
      <c r="H65" s="107"/>
    </row>
    <row r="66" spans="1:8" ht="14.25">
      <c r="A66" s="116"/>
      <c r="B66" s="103"/>
      <c r="C66" s="104"/>
      <c r="D66" s="105"/>
      <c r="E66" s="106"/>
      <c r="F66" s="113"/>
      <c r="G66" s="113"/>
      <c r="H66" s="113"/>
    </row>
    <row r="67" spans="1:8" ht="15">
      <c r="A67" s="116"/>
      <c r="B67" s="103"/>
      <c r="C67" s="104"/>
      <c r="D67" s="105"/>
      <c r="E67" s="106"/>
      <c r="F67" s="107"/>
      <c r="G67" s="107"/>
      <c r="H67" s="107"/>
    </row>
    <row r="68" spans="1:8" ht="14.25">
      <c r="A68" s="114"/>
      <c r="B68" s="109"/>
      <c r="C68" s="110"/>
      <c r="D68" s="111"/>
      <c r="E68" s="106"/>
      <c r="F68" s="113"/>
      <c r="G68" s="113"/>
      <c r="H68" s="113"/>
    </row>
    <row r="69" spans="1:8" ht="15">
      <c r="A69" s="114"/>
      <c r="B69" s="103"/>
      <c r="C69" s="104"/>
      <c r="D69" s="104"/>
      <c r="E69" s="106"/>
      <c r="F69" s="107"/>
      <c r="G69" s="107"/>
      <c r="H69" s="107"/>
    </row>
    <row r="70" spans="1:8" ht="15">
      <c r="A70" s="114"/>
      <c r="B70" s="103"/>
      <c r="C70" s="104"/>
      <c r="D70" s="104"/>
      <c r="E70" s="106"/>
      <c r="F70" s="117"/>
      <c r="G70" s="117"/>
      <c r="H70" s="117"/>
    </row>
    <row r="71" spans="1:8" ht="15">
      <c r="A71" s="114"/>
      <c r="B71" s="103"/>
      <c r="C71" s="104"/>
      <c r="D71" s="104"/>
      <c r="E71" s="106"/>
      <c r="F71" s="117"/>
      <c r="G71" s="117"/>
      <c r="H71" s="117"/>
    </row>
    <row r="72" spans="1:8" ht="15">
      <c r="A72" s="114"/>
      <c r="B72" s="103"/>
      <c r="C72" s="104"/>
      <c r="D72" s="104"/>
      <c r="E72" s="106"/>
      <c r="F72" s="117"/>
      <c r="G72" s="117"/>
      <c r="H72" s="117"/>
    </row>
    <row r="73" spans="1:8" ht="15">
      <c r="A73" s="114"/>
      <c r="B73" s="103"/>
      <c r="C73" s="104"/>
      <c r="D73" s="104"/>
      <c r="E73" s="106"/>
      <c r="F73" s="117"/>
      <c r="G73" s="117"/>
      <c r="H73" s="117"/>
    </row>
    <row r="74" spans="1:8" ht="15">
      <c r="A74" s="114"/>
      <c r="B74" s="109"/>
      <c r="C74" s="110"/>
      <c r="D74" s="110"/>
      <c r="E74" s="106"/>
      <c r="F74" s="117"/>
      <c r="G74" s="117"/>
      <c r="H74" s="117"/>
    </row>
    <row r="75" spans="1:8" ht="15">
      <c r="A75" s="114"/>
      <c r="B75" s="109"/>
      <c r="C75" s="110"/>
      <c r="D75" s="110"/>
      <c r="E75" s="106"/>
      <c r="F75" s="117"/>
      <c r="G75" s="117"/>
      <c r="H75" s="117"/>
    </row>
    <row r="76" spans="1:8" ht="12.75">
      <c r="A76" s="66"/>
      <c r="B76" s="58"/>
      <c r="C76" s="58"/>
      <c r="D76" s="58"/>
      <c r="E76" s="58"/>
      <c r="F76" s="58"/>
      <c r="G76" s="58"/>
      <c r="H76" s="58"/>
    </row>
    <row r="77" spans="1:8" ht="12.75">
      <c r="A77" s="66"/>
      <c r="B77" s="58"/>
      <c r="C77" s="58"/>
      <c r="D77" s="58"/>
      <c r="E77" s="58"/>
      <c r="F77" s="58"/>
      <c r="G77" s="58"/>
      <c r="H77" s="58"/>
    </row>
    <row r="78" spans="1:8" ht="12.75">
      <c r="A78" s="66"/>
      <c r="B78" s="58"/>
      <c r="C78" s="58"/>
      <c r="D78" s="58"/>
      <c r="E78" s="58"/>
      <c r="F78" s="58"/>
      <c r="G78" s="58"/>
      <c r="H78" s="58"/>
    </row>
    <row r="79" spans="1:8" ht="12.75">
      <c r="A79" s="66"/>
      <c r="B79" s="58"/>
      <c r="C79" s="58"/>
      <c r="D79" s="58"/>
      <c r="E79" s="58"/>
      <c r="F79" s="58"/>
      <c r="G79" s="58"/>
      <c r="H79" s="58"/>
    </row>
    <row r="80" spans="1:8" ht="12.75">
      <c r="A80" s="66"/>
      <c r="B80" s="58"/>
      <c r="C80" s="58"/>
      <c r="D80" s="58"/>
      <c r="E80" s="58"/>
      <c r="F80" s="58"/>
      <c r="G80" s="58"/>
      <c r="H80" s="58"/>
    </row>
    <row r="81" spans="1:8" ht="12.75">
      <c r="A81" s="66"/>
      <c r="B81" s="58"/>
      <c r="C81" s="58"/>
      <c r="D81" s="58"/>
      <c r="E81" s="58"/>
      <c r="F81" s="58"/>
      <c r="G81" s="58"/>
      <c r="H81" s="58"/>
    </row>
    <row r="82" spans="1:8" ht="12.75">
      <c r="A82" s="66"/>
      <c r="B82" s="58"/>
      <c r="C82" s="58"/>
      <c r="D82" s="58"/>
      <c r="E82" s="58"/>
      <c r="F82" s="58"/>
      <c r="G82" s="58"/>
      <c r="H82" s="58"/>
    </row>
    <row r="83" spans="1:8" ht="12.75">
      <c r="A83" s="66"/>
      <c r="B83" s="58"/>
      <c r="C83" s="58"/>
      <c r="D83" s="58"/>
      <c r="E83" s="58"/>
      <c r="F83" s="58"/>
      <c r="G83" s="58"/>
      <c r="H83" s="58"/>
    </row>
    <row r="84" spans="1:8" ht="12.75">
      <c r="A84" s="66"/>
      <c r="B84" s="58"/>
      <c r="C84" s="58"/>
      <c r="D84" s="58"/>
      <c r="E84" s="58"/>
      <c r="F84" s="58"/>
      <c r="G84" s="58"/>
      <c r="H84" s="58"/>
    </row>
    <row r="85" spans="1:8" ht="12.75">
      <c r="A85" s="66"/>
      <c r="B85" s="58"/>
      <c r="C85" s="58"/>
      <c r="D85" s="58"/>
      <c r="E85" s="58"/>
      <c r="F85" s="58"/>
      <c r="G85" s="58"/>
      <c r="H85" s="58"/>
    </row>
    <row r="86" spans="1:8" ht="12.75">
      <c r="A86" s="66"/>
      <c r="B86" s="58"/>
      <c r="C86" s="58"/>
      <c r="D86" s="58"/>
      <c r="E86" s="58"/>
      <c r="F86" s="58"/>
      <c r="G86" s="58"/>
      <c r="H86" s="58"/>
    </row>
    <row r="87" spans="1:8" ht="12.75">
      <c r="A87" s="66"/>
      <c r="B87" s="58"/>
      <c r="C87" s="58"/>
      <c r="D87" s="58"/>
      <c r="E87" s="58"/>
      <c r="F87" s="58"/>
      <c r="G87" s="58"/>
      <c r="H87" s="58"/>
    </row>
    <row r="88" spans="1:8" ht="12.75">
      <c r="A88" s="66"/>
      <c r="B88" s="58"/>
      <c r="C88" s="58"/>
      <c r="D88" s="58"/>
      <c r="E88" s="58"/>
      <c r="F88" s="58"/>
      <c r="G88" s="58"/>
      <c r="H88" s="58"/>
    </row>
    <row r="89" spans="1:8" ht="12.75">
      <c r="A89" s="66"/>
      <c r="B89" s="58"/>
      <c r="C89" s="58"/>
      <c r="D89" s="58"/>
      <c r="E89" s="58"/>
      <c r="F89" s="58"/>
      <c r="G89" s="58"/>
      <c r="H89" s="58"/>
    </row>
    <row r="90" spans="1:8" ht="12.75">
      <c r="A90" s="66"/>
      <c r="B90" s="58"/>
      <c r="C90" s="58"/>
      <c r="D90" s="58"/>
      <c r="E90" s="58"/>
      <c r="F90" s="58"/>
      <c r="G90" s="58"/>
      <c r="H90" s="58"/>
    </row>
    <row r="91" spans="1:8" ht="12.75">
      <c r="A91" s="114"/>
      <c r="B91" s="18"/>
      <c r="C91" s="18"/>
      <c r="D91" s="18"/>
      <c r="E91" s="18"/>
      <c r="F91" s="18"/>
      <c r="G91" s="18"/>
      <c r="H91" s="18"/>
    </row>
    <row r="92" spans="1:8" ht="12.75">
      <c r="A92" s="114"/>
      <c r="B92" s="18"/>
      <c r="C92" s="18"/>
      <c r="D92" s="18"/>
      <c r="E92" s="18"/>
      <c r="F92" s="18"/>
      <c r="G92" s="18"/>
      <c r="H92" s="18"/>
    </row>
    <row r="93" spans="1:8" ht="12.75">
      <c r="A93" s="114"/>
      <c r="B93" s="18"/>
      <c r="C93" s="18"/>
      <c r="D93" s="18"/>
      <c r="E93" s="18"/>
      <c r="F93" s="18"/>
      <c r="G93" s="18"/>
      <c r="H93" s="18"/>
    </row>
    <row r="94" spans="1:8" ht="12.75">
      <c r="A94" s="114"/>
      <c r="B94" s="18"/>
      <c r="C94" s="18"/>
      <c r="D94" s="18"/>
      <c r="E94" s="18"/>
      <c r="F94" s="18"/>
      <c r="G94" s="18"/>
      <c r="H94" s="18"/>
    </row>
    <row r="95" spans="1:8" ht="12.75">
      <c r="A95" s="114"/>
      <c r="B95" s="18"/>
      <c r="C95" s="18"/>
      <c r="D95" s="18"/>
      <c r="E95" s="18"/>
      <c r="F95" s="18"/>
      <c r="G95" s="18"/>
      <c r="H95" s="18"/>
    </row>
    <row r="96" spans="1:8" ht="12.75">
      <c r="A96" s="114"/>
      <c r="B96" s="18"/>
      <c r="C96" s="18"/>
      <c r="D96" s="18"/>
      <c r="E96" s="18"/>
      <c r="F96" s="18"/>
      <c r="G96" s="18"/>
      <c r="H96" s="18"/>
    </row>
    <row r="97" spans="1:8" ht="12.75">
      <c r="A97" s="114"/>
      <c r="B97" s="18"/>
      <c r="C97" s="18"/>
      <c r="D97" s="18"/>
      <c r="E97" s="18"/>
      <c r="F97" s="18"/>
      <c r="G97" s="18"/>
      <c r="H97" s="18"/>
    </row>
    <row r="98" spans="1:8" ht="12.75">
      <c r="A98" s="114"/>
      <c r="B98" s="18"/>
      <c r="C98" s="18"/>
      <c r="D98" s="18"/>
      <c r="E98" s="18"/>
      <c r="F98" s="18"/>
      <c r="G98" s="18"/>
      <c r="H98" s="18"/>
    </row>
    <row r="99" spans="1:8" ht="12.75">
      <c r="A99" s="114"/>
      <c r="B99" s="18"/>
      <c r="C99" s="18"/>
      <c r="D99" s="18"/>
      <c r="E99" s="18"/>
      <c r="F99" s="18"/>
      <c r="G99" s="18"/>
      <c r="H99" s="18"/>
    </row>
    <row r="100" spans="1:8" ht="12.75">
      <c r="A100" s="114"/>
      <c r="B100" s="18"/>
      <c r="C100" s="18"/>
      <c r="D100" s="18"/>
      <c r="E100" s="18"/>
      <c r="F100" s="18"/>
      <c r="G100" s="18"/>
      <c r="H100" s="18"/>
    </row>
    <row r="101" ht="12.75">
      <c r="A101" s="9"/>
    </row>
    <row r="102" ht="12.75">
      <c r="A102" s="9"/>
    </row>
    <row r="103" ht="12.75">
      <c r="A103" s="9"/>
    </row>
    <row r="104" ht="12.75">
      <c r="A104" s="9"/>
    </row>
    <row r="105" ht="12.75">
      <c r="A105" s="9"/>
    </row>
    <row r="106" ht="12.75">
      <c r="A106" s="9"/>
    </row>
    <row r="107" ht="12.75">
      <c r="A107" s="9"/>
    </row>
    <row r="108" ht="12.75">
      <c r="A108" s="9"/>
    </row>
    <row r="109" ht="12.75">
      <c r="A109" s="9"/>
    </row>
    <row r="110" ht="12.75">
      <c r="A110" s="9"/>
    </row>
    <row r="111" ht="12.75">
      <c r="A111" s="9"/>
    </row>
    <row r="112" ht="12.75">
      <c r="A112" s="9"/>
    </row>
    <row r="113" ht="12.75">
      <c r="A113" s="9"/>
    </row>
    <row r="114" ht="12.75">
      <c r="A114" s="9"/>
    </row>
    <row r="115" ht="12.75">
      <c r="A115" s="9"/>
    </row>
    <row r="116" ht="12.75">
      <c r="A116" s="9"/>
    </row>
    <row r="117" ht="12.75">
      <c r="A117" s="9"/>
    </row>
    <row r="118" ht="12.75">
      <c r="A118" s="9"/>
    </row>
  </sheetData>
  <mergeCells count="3">
    <mergeCell ref="A1:J1"/>
    <mergeCell ref="B3:H3"/>
    <mergeCell ref="A2:H2"/>
  </mergeCells>
  <printOptions headings="1"/>
  <pageMargins left="0.3937007874015748" right="0.1968503937007874" top="0.7874015748031497" bottom="0.7874015748031497" header="0.5118110236220472" footer="0.5118110236220472"/>
  <pageSetup horizontalDpi="300" verticalDpi="300" orientation="portrait" paperSize="9" scale="78" r:id="rId1"/>
  <rowBreaks count="1" manualBreakCount="1">
    <brk id="52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12">
    <tabColor indexed="57"/>
  </sheetPr>
  <dimension ref="A1:J42"/>
  <sheetViews>
    <sheetView zoomScaleSheetLayoutView="100" workbookViewId="0" topLeftCell="A1">
      <selection activeCell="B2" sqref="B2:G2"/>
    </sheetView>
  </sheetViews>
  <sheetFormatPr defaultColWidth="9.140625" defaultRowHeight="12.75"/>
  <cols>
    <col min="1" max="1" width="36.8515625" style="0" customWidth="1"/>
    <col min="2" max="2" width="13.57421875" style="0" customWidth="1"/>
    <col min="3" max="3" width="15.57421875" style="0" hidden="1" customWidth="1"/>
    <col min="4" max="4" width="12.421875" style="0" hidden="1" customWidth="1"/>
    <col min="5" max="5" width="14.8515625" style="0" hidden="1" customWidth="1"/>
    <col min="6" max="7" width="14.8515625" style="0" customWidth="1"/>
    <col min="8" max="8" width="11.00390625" style="0" customWidth="1"/>
  </cols>
  <sheetData>
    <row r="1" spans="1:8" ht="37.5" customHeight="1">
      <c r="A1" s="554" t="s">
        <v>449</v>
      </c>
      <c r="B1" s="555"/>
      <c r="C1" s="555"/>
      <c r="D1" s="555"/>
      <c r="E1" s="555"/>
      <c r="F1" s="555"/>
      <c r="G1" s="555"/>
      <c r="H1" s="555"/>
    </row>
    <row r="2" spans="1:7" ht="12.75">
      <c r="A2" s="505"/>
      <c r="B2" s="538" t="s">
        <v>571</v>
      </c>
      <c r="C2" s="538"/>
      <c r="D2" s="538"/>
      <c r="E2" s="538"/>
      <c r="F2" s="538"/>
      <c r="G2" s="538"/>
    </row>
    <row r="3" spans="1:9" ht="54" customHeight="1">
      <c r="A3" s="261" t="s">
        <v>40</v>
      </c>
      <c r="B3" s="569" t="s">
        <v>99</v>
      </c>
      <c r="C3" s="570"/>
      <c r="D3" s="570"/>
      <c r="E3" s="570"/>
      <c r="F3" s="570"/>
      <c r="G3" s="571"/>
      <c r="H3" s="94"/>
      <c r="I3" s="159"/>
    </row>
    <row r="4" spans="1:9" ht="15" customHeight="1">
      <c r="A4" s="261"/>
      <c r="B4" s="413" t="s">
        <v>521</v>
      </c>
      <c r="C4" s="414"/>
      <c r="D4" s="414"/>
      <c r="E4" s="153"/>
      <c r="F4" s="153" t="s">
        <v>522</v>
      </c>
      <c r="G4" s="153" t="s">
        <v>543</v>
      </c>
      <c r="H4" s="94"/>
      <c r="I4" s="159"/>
    </row>
    <row r="5" spans="1:10" ht="19.5" customHeight="1">
      <c r="A5" s="283" t="s">
        <v>116</v>
      </c>
      <c r="B5" s="219">
        <v>6487</v>
      </c>
      <c r="C5" s="17"/>
      <c r="D5" s="17"/>
      <c r="E5" s="17">
        <f>SUM(B5:D5)</f>
        <v>6487</v>
      </c>
      <c r="F5" s="219">
        <v>7338</v>
      </c>
      <c r="G5" s="219">
        <v>7051</v>
      </c>
      <c r="H5" s="58"/>
      <c r="I5" s="58"/>
      <c r="J5" s="58"/>
    </row>
    <row r="6" spans="1:10" ht="15.75">
      <c r="A6" s="283" t="s">
        <v>117</v>
      </c>
      <c r="B6" s="219">
        <v>1609</v>
      </c>
      <c r="C6" s="17"/>
      <c r="D6" s="17"/>
      <c r="E6" s="17">
        <f aca="true" t="shared" si="0" ref="E6:E36">SUM(B6:D6)</f>
        <v>1609</v>
      </c>
      <c r="F6" s="219">
        <v>1907</v>
      </c>
      <c r="G6" s="219">
        <v>1861</v>
      </c>
      <c r="H6" s="58"/>
      <c r="I6" s="58"/>
      <c r="J6" s="58"/>
    </row>
    <row r="7" spans="1:10" ht="18.75" customHeight="1">
      <c r="A7" s="283" t="s">
        <v>118</v>
      </c>
      <c r="B7" s="219">
        <v>1320</v>
      </c>
      <c r="C7" s="17"/>
      <c r="D7" s="17"/>
      <c r="E7" s="17">
        <f t="shared" si="0"/>
        <v>1320</v>
      </c>
      <c r="F7" s="219">
        <v>1860</v>
      </c>
      <c r="G7" s="219">
        <v>1711</v>
      </c>
      <c r="H7" s="58"/>
      <c r="I7" s="58"/>
      <c r="J7" s="58"/>
    </row>
    <row r="8" spans="1:10" ht="18" customHeight="1">
      <c r="A8" s="284" t="s">
        <v>45</v>
      </c>
      <c r="B8" s="222">
        <f>SUM(B5:B7)</f>
        <v>9416</v>
      </c>
      <c r="C8" s="50">
        <f>SUM(C5:C7)</f>
        <v>0</v>
      </c>
      <c r="D8" s="50">
        <f>SUM(D5:D7)</f>
        <v>0</v>
      </c>
      <c r="E8" s="50">
        <f t="shared" si="0"/>
        <v>9416</v>
      </c>
      <c r="F8" s="222">
        <f>SUM(F5:F7)</f>
        <v>11105</v>
      </c>
      <c r="G8" s="222">
        <v>10623</v>
      </c>
      <c r="H8" s="58"/>
      <c r="I8" s="58"/>
      <c r="J8" s="58"/>
    </row>
    <row r="9" spans="1:10" ht="15.75">
      <c r="A9" s="283" t="s">
        <v>119</v>
      </c>
      <c r="B9" s="219">
        <v>2302</v>
      </c>
      <c r="C9" s="17"/>
      <c r="D9" s="17"/>
      <c r="E9" s="17">
        <f t="shared" si="0"/>
        <v>2302</v>
      </c>
      <c r="F9" s="219">
        <v>2609</v>
      </c>
      <c r="G9" s="219">
        <v>2075</v>
      </c>
      <c r="H9" s="58"/>
      <c r="I9" s="58"/>
      <c r="J9" s="58"/>
    </row>
    <row r="10" spans="1:10" ht="15.75">
      <c r="A10" s="283" t="s">
        <v>120</v>
      </c>
      <c r="B10" s="219">
        <v>238</v>
      </c>
      <c r="C10" s="17"/>
      <c r="D10" s="17"/>
      <c r="E10" s="17">
        <f t="shared" si="0"/>
        <v>238</v>
      </c>
      <c r="F10" s="219">
        <v>251</v>
      </c>
      <c r="G10" s="219">
        <v>159</v>
      </c>
      <c r="H10" s="58"/>
      <c r="I10" s="58"/>
      <c r="J10" s="58"/>
    </row>
    <row r="11" spans="1:10" ht="15.75">
      <c r="A11" s="283" t="s">
        <v>121</v>
      </c>
      <c r="B11" s="219">
        <v>104</v>
      </c>
      <c r="C11" s="17"/>
      <c r="D11" s="17"/>
      <c r="E11" s="17">
        <f t="shared" si="0"/>
        <v>104</v>
      </c>
      <c r="F11" s="219">
        <v>109</v>
      </c>
      <c r="G11" s="219">
        <v>256</v>
      </c>
      <c r="H11" s="58"/>
      <c r="I11" s="58"/>
      <c r="J11" s="58"/>
    </row>
    <row r="12" spans="1:10" ht="15.75">
      <c r="A12" s="283" t="s">
        <v>122</v>
      </c>
      <c r="B12" s="219">
        <v>110</v>
      </c>
      <c r="C12" s="17"/>
      <c r="D12" s="17"/>
      <c r="E12" s="17">
        <f t="shared" si="0"/>
        <v>110</v>
      </c>
      <c r="F12" s="219">
        <v>110</v>
      </c>
      <c r="G12" s="219"/>
      <c r="H12" s="58"/>
      <c r="I12" s="58"/>
      <c r="J12" s="58"/>
    </row>
    <row r="13" spans="1:10" ht="31.5">
      <c r="A13" s="283" t="s">
        <v>123</v>
      </c>
      <c r="B13" s="219"/>
      <c r="C13" s="17"/>
      <c r="D13" s="17"/>
      <c r="E13" s="17">
        <f t="shared" si="0"/>
        <v>0</v>
      </c>
      <c r="F13" s="219"/>
      <c r="G13" s="219"/>
      <c r="H13" s="58"/>
      <c r="I13" s="58"/>
      <c r="J13" s="58"/>
    </row>
    <row r="14" spans="1:10" ht="15.75">
      <c r="A14" s="283" t="s">
        <v>124</v>
      </c>
      <c r="B14" s="219">
        <v>117</v>
      </c>
      <c r="C14" s="17"/>
      <c r="D14" s="17"/>
      <c r="E14" s="17">
        <f t="shared" si="0"/>
        <v>117</v>
      </c>
      <c r="F14" s="219">
        <v>117</v>
      </c>
      <c r="G14" s="219">
        <v>107</v>
      </c>
      <c r="H14" s="58"/>
      <c r="I14" s="58"/>
      <c r="J14" s="58"/>
    </row>
    <row r="15" spans="1:10" ht="15.75">
      <c r="A15" s="284" t="s">
        <v>125</v>
      </c>
      <c r="B15" s="222">
        <f>SUM(B9:B14)</f>
        <v>2871</v>
      </c>
      <c r="C15" s="50">
        <f>SUM(C9:C14)</f>
        <v>0</v>
      </c>
      <c r="D15" s="50">
        <f>SUM(D9:D14)</f>
        <v>0</v>
      </c>
      <c r="E15" s="50">
        <f t="shared" si="0"/>
        <v>2871</v>
      </c>
      <c r="F15" s="222">
        <f>SUM(F9:F14)</f>
        <v>3196</v>
      </c>
      <c r="G15" s="222">
        <v>2597</v>
      </c>
      <c r="H15" s="58"/>
      <c r="I15" s="58"/>
      <c r="J15" s="58"/>
    </row>
    <row r="16" spans="1:10" ht="15.75">
      <c r="A16" s="285" t="s">
        <v>126</v>
      </c>
      <c r="B16" s="219">
        <v>750</v>
      </c>
      <c r="C16" s="17"/>
      <c r="D16" s="17"/>
      <c r="E16" s="17">
        <f t="shared" si="0"/>
        <v>750</v>
      </c>
      <c r="F16" s="219">
        <v>1000</v>
      </c>
      <c r="G16" s="219">
        <v>578</v>
      </c>
      <c r="H16" s="58"/>
      <c r="I16" s="58"/>
      <c r="J16" s="58"/>
    </row>
    <row r="17" spans="1:10" ht="15.75">
      <c r="A17" s="285" t="s">
        <v>127</v>
      </c>
      <c r="B17" s="219">
        <v>492</v>
      </c>
      <c r="C17" s="17"/>
      <c r="D17" s="17"/>
      <c r="E17" s="17">
        <f t="shared" si="0"/>
        <v>492</v>
      </c>
      <c r="F17" s="219">
        <v>492</v>
      </c>
      <c r="G17" s="219">
        <v>362</v>
      </c>
      <c r="H17" s="58"/>
      <c r="I17" s="58"/>
      <c r="J17" s="58"/>
    </row>
    <row r="18" spans="1:10" ht="15.75">
      <c r="A18" s="285" t="s">
        <v>128</v>
      </c>
      <c r="B18" s="219">
        <v>8983</v>
      </c>
      <c r="C18" s="17"/>
      <c r="D18" s="17"/>
      <c r="E18" s="17">
        <f t="shared" si="0"/>
        <v>8983</v>
      </c>
      <c r="F18" s="219">
        <v>9183</v>
      </c>
      <c r="G18" s="219">
        <v>8707</v>
      </c>
      <c r="H18" s="58"/>
      <c r="I18" s="58"/>
      <c r="J18" s="58"/>
    </row>
    <row r="19" spans="1:10" ht="15.75">
      <c r="A19" s="285" t="s">
        <v>129</v>
      </c>
      <c r="B19" s="219"/>
      <c r="C19" s="17"/>
      <c r="D19" s="17"/>
      <c r="E19" s="17">
        <f t="shared" si="0"/>
        <v>0</v>
      </c>
      <c r="F19" s="219"/>
      <c r="G19" s="219"/>
      <c r="H19" s="58"/>
      <c r="I19" s="58"/>
      <c r="J19" s="58"/>
    </row>
    <row r="20" spans="1:10" ht="15.75">
      <c r="A20" s="285" t="s">
        <v>130</v>
      </c>
      <c r="B20" s="219">
        <v>2340</v>
      </c>
      <c r="C20" s="17"/>
      <c r="D20" s="17"/>
      <c r="E20" s="17">
        <f t="shared" si="0"/>
        <v>2340</v>
      </c>
      <c r="F20" s="219">
        <v>2390</v>
      </c>
      <c r="G20" s="219">
        <v>1979</v>
      </c>
      <c r="H20" s="58"/>
      <c r="I20" s="58"/>
      <c r="J20" s="58"/>
    </row>
    <row r="21" spans="1:10" ht="31.5">
      <c r="A21" s="285" t="s">
        <v>131</v>
      </c>
      <c r="B21" s="219">
        <v>150</v>
      </c>
      <c r="C21" s="17"/>
      <c r="D21" s="17"/>
      <c r="E21" s="17">
        <f t="shared" si="0"/>
        <v>150</v>
      </c>
      <c r="F21" s="219">
        <v>175</v>
      </c>
      <c r="G21" s="219">
        <v>104</v>
      </c>
      <c r="H21" s="58"/>
      <c r="I21" s="58"/>
      <c r="J21" s="58"/>
    </row>
    <row r="22" spans="1:10" ht="15.75">
      <c r="A22" s="285" t="s">
        <v>132</v>
      </c>
      <c r="B22" s="219"/>
      <c r="C22" s="17"/>
      <c r="D22" s="17"/>
      <c r="E22" s="17">
        <f t="shared" si="0"/>
        <v>0</v>
      </c>
      <c r="F22" s="219"/>
      <c r="G22" s="219"/>
      <c r="H22" s="58"/>
      <c r="I22" s="58"/>
      <c r="J22" s="58"/>
    </row>
    <row r="23" spans="1:10" ht="15.75">
      <c r="A23" s="284" t="s">
        <v>133</v>
      </c>
      <c r="B23" s="222">
        <f>SUM(B16:B22)</f>
        <v>12715</v>
      </c>
      <c r="C23" s="50">
        <f>SUM(C16:C22)</f>
        <v>0</v>
      </c>
      <c r="D23" s="50">
        <f>SUM(D16:D22)</f>
        <v>0</v>
      </c>
      <c r="E23" s="50">
        <f t="shared" si="0"/>
        <v>12715</v>
      </c>
      <c r="F23" s="222">
        <v>13240</v>
      </c>
      <c r="G23" s="222">
        <v>11730</v>
      </c>
      <c r="H23" s="58"/>
      <c r="I23" s="58"/>
      <c r="J23" s="58"/>
    </row>
    <row r="24" spans="1:10" ht="15.75">
      <c r="A24" s="285" t="s">
        <v>482</v>
      </c>
      <c r="B24" s="219">
        <v>69</v>
      </c>
      <c r="C24" s="17"/>
      <c r="D24" s="17"/>
      <c r="E24" s="17">
        <f t="shared" si="0"/>
        <v>69</v>
      </c>
      <c r="F24" s="219">
        <v>69</v>
      </c>
      <c r="G24" s="219">
        <v>61</v>
      </c>
      <c r="H24" s="58"/>
      <c r="I24" s="58"/>
      <c r="J24" s="58"/>
    </row>
    <row r="25" spans="1:10" ht="15.75">
      <c r="A25" s="285" t="s">
        <v>134</v>
      </c>
      <c r="B25" s="219">
        <v>0</v>
      </c>
      <c r="C25" s="17"/>
      <c r="D25" s="17"/>
      <c r="E25" s="17">
        <f t="shared" si="0"/>
        <v>0</v>
      </c>
      <c r="F25" s="219">
        <v>30</v>
      </c>
      <c r="G25" s="219">
        <v>12</v>
      </c>
      <c r="H25" s="58"/>
      <c r="I25" s="58"/>
      <c r="J25" s="58"/>
    </row>
    <row r="26" spans="1:10" ht="15.75">
      <c r="A26" s="286" t="s">
        <v>135</v>
      </c>
      <c r="B26" s="219">
        <v>30</v>
      </c>
      <c r="C26" s="17"/>
      <c r="D26" s="17"/>
      <c r="E26" s="17">
        <f t="shared" si="0"/>
        <v>30</v>
      </c>
      <c r="F26" s="219"/>
      <c r="G26" s="219"/>
      <c r="H26" s="58"/>
      <c r="I26" s="58"/>
      <c r="J26" s="58"/>
    </row>
    <row r="27" spans="1:10" ht="15.75">
      <c r="A27" s="286" t="s">
        <v>136</v>
      </c>
      <c r="B27" s="219"/>
      <c r="C27" s="17"/>
      <c r="D27" s="17"/>
      <c r="E27" s="17">
        <f t="shared" si="0"/>
        <v>0</v>
      </c>
      <c r="F27" s="219"/>
      <c r="G27" s="219">
        <v>2</v>
      </c>
      <c r="H27" s="58"/>
      <c r="I27" s="58"/>
      <c r="J27" s="58"/>
    </row>
    <row r="28" spans="1:10" ht="15.75">
      <c r="A28" s="284" t="s">
        <v>46</v>
      </c>
      <c r="B28" s="222">
        <f>SUM(B24:B27)</f>
        <v>99</v>
      </c>
      <c r="C28" s="50">
        <f>SUM(C24:C27)</f>
        <v>0</v>
      </c>
      <c r="D28" s="50">
        <f>SUM(D24:D27)</f>
        <v>0</v>
      </c>
      <c r="E28" s="50">
        <f t="shared" si="0"/>
        <v>99</v>
      </c>
      <c r="F28" s="225">
        <v>99</v>
      </c>
      <c r="G28" s="225">
        <f>SUM(G24:G27)</f>
        <v>75</v>
      </c>
      <c r="H28" s="58"/>
      <c r="I28" s="58"/>
      <c r="J28" s="58"/>
    </row>
    <row r="29" spans="1:10" ht="15.75">
      <c r="A29" s="230" t="s">
        <v>47</v>
      </c>
      <c r="B29" s="219"/>
      <c r="C29" s="17"/>
      <c r="D29" s="17"/>
      <c r="E29" s="17">
        <f t="shared" si="0"/>
        <v>0</v>
      </c>
      <c r="F29" s="219">
        <v>53</v>
      </c>
      <c r="G29" s="219">
        <v>53</v>
      </c>
      <c r="H29" s="58"/>
      <c r="I29" s="58"/>
      <c r="J29" s="58"/>
    </row>
    <row r="30" spans="1:10" ht="31.5">
      <c r="A30" s="230" t="s">
        <v>48</v>
      </c>
      <c r="B30" s="219">
        <v>10643</v>
      </c>
      <c r="C30" s="17"/>
      <c r="D30" s="17"/>
      <c r="E30" s="17">
        <f t="shared" si="0"/>
        <v>10643</v>
      </c>
      <c r="F30" s="219">
        <v>10534</v>
      </c>
      <c r="G30" s="219">
        <v>9376</v>
      </c>
      <c r="H30" s="58"/>
      <c r="I30" s="58"/>
      <c r="J30" s="58"/>
    </row>
    <row r="31" spans="1:10" ht="15.75">
      <c r="A31" s="230" t="s">
        <v>49</v>
      </c>
      <c r="B31" s="219">
        <v>450</v>
      </c>
      <c r="C31" s="17"/>
      <c r="D31" s="17"/>
      <c r="E31" s="17">
        <f t="shared" si="0"/>
        <v>450</v>
      </c>
      <c r="F31" s="219">
        <v>450</v>
      </c>
      <c r="G31" s="219">
        <v>486</v>
      </c>
      <c r="H31" s="58"/>
      <c r="I31" s="58"/>
      <c r="J31" s="58"/>
    </row>
    <row r="32" spans="1:10" ht="15.75">
      <c r="A32" s="230" t="s">
        <v>50</v>
      </c>
      <c r="B32" s="219">
        <v>50</v>
      </c>
      <c r="C32" s="17"/>
      <c r="D32" s="17"/>
      <c r="E32" s="17">
        <f t="shared" si="0"/>
        <v>50</v>
      </c>
      <c r="F32" s="219">
        <v>50</v>
      </c>
      <c r="G32" s="219">
        <v>50</v>
      </c>
      <c r="H32" s="58"/>
      <c r="I32" s="58"/>
      <c r="J32" s="58"/>
    </row>
    <row r="33" spans="1:10" ht="30" customHeight="1">
      <c r="A33" s="230" t="s">
        <v>51</v>
      </c>
      <c r="B33" s="219">
        <v>1558</v>
      </c>
      <c r="C33" s="17"/>
      <c r="D33" s="17"/>
      <c r="E33" s="17">
        <f t="shared" si="0"/>
        <v>1558</v>
      </c>
      <c r="F33" s="219">
        <v>4366</v>
      </c>
      <c r="G33" s="219">
        <v>3732</v>
      </c>
      <c r="H33" s="58"/>
      <c r="I33" s="58"/>
      <c r="J33" s="58"/>
    </row>
    <row r="34" spans="1:10" ht="31.5">
      <c r="A34" s="230" t="s">
        <v>111</v>
      </c>
      <c r="B34" s="219"/>
      <c r="C34" s="17"/>
      <c r="D34" s="17"/>
      <c r="E34" s="17">
        <f t="shared" si="0"/>
        <v>0</v>
      </c>
      <c r="F34" s="219"/>
      <c r="G34" s="219"/>
      <c r="H34" s="58"/>
      <c r="I34" s="58"/>
      <c r="J34" s="58"/>
    </row>
    <row r="35" spans="1:10" ht="15.75">
      <c r="A35" s="230" t="s">
        <v>464</v>
      </c>
      <c r="B35" s="219">
        <v>13765</v>
      </c>
      <c r="C35" s="17"/>
      <c r="D35" s="17"/>
      <c r="E35" s="17">
        <f t="shared" si="0"/>
        <v>13765</v>
      </c>
      <c r="F35" s="219">
        <v>12189</v>
      </c>
      <c r="G35" s="219"/>
      <c r="H35" s="58"/>
      <c r="I35" s="58"/>
      <c r="J35" s="58"/>
    </row>
    <row r="36" spans="1:8" ht="27" customHeight="1">
      <c r="A36" s="287" t="s">
        <v>44</v>
      </c>
      <c r="B36" s="222">
        <f>SUM(B29:B35,B28,B23,B15,B8)</f>
        <v>51567</v>
      </c>
      <c r="C36" s="14">
        <f>SUM(C29:C35,C28,C23,C15,C8)</f>
        <v>0</v>
      </c>
      <c r="D36" s="14">
        <f>SUM(D29:D35,D28,D23,D15,D8)</f>
        <v>0</v>
      </c>
      <c r="E36" s="50">
        <f t="shared" si="0"/>
        <v>51567</v>
      </c>
      <c r="F36" s="222">
        <f>SUM(F8+F15+F23+F28+F29+F30+F31+F32+F33+F35)</f>
        <v>55282</v>
      </c>
      <c r="G36" s="222">
        <f>SUM(G8+G15+G23+G28+G29+G30+G31+G32+G33)</f>
        <v>38722</v>
      </c>
      <c r="H36" s="94"/>
    </row>
    <row r="37" ht="15">
      <c r="A37" s="59"/>
    </row>
    <row r="38" ht="15">
      <c r="A38" s="59"/>
    </row>
    <row r="39" ht="15">
      <c r="A39" s="59"/>
    </row>
    <row r="40" ht="15">
      <c r="A40" s="59"/>
    </row>
    <row r="41" ht="15">
      <c r="A41" s="59"/>
    </row>
    <row r="42" ht="15">
      <c r="A42" s="59"/>
    </row>
  </sheetData>
  <mergeCells count="3">
    <mergeCell ref="A1:H1"/>
    <mergeCell ref="B3:G3"/>
    <mergeCell ref="B2:G2"/>
  </mergeCells>
  <printOptions headings="1"/>
  <pageMargins left="0.5905511811023623" right="0.1968503937007874" top="0.5905511811023623" bottom="0.5905511811023623" header="0.5118110236220472" footer="0.5118110236220472"/>
  <pageSetup orientation="portrait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unka13">
    <tabColor indexed="44"/>
  </sheetPr>
  <dimension ref="A1:R27"/>
  <sheetViews>
    <sheetView zoomScaleSheetLayoutView="100" workbookViewId="0" topLeftCell="A1">
      <selection activeCell="A2" sqref="A2:P2"/>
    </sheetView>
  </sheetViews>
  <sheetFormatPr defaultColWidth="9.140625" defaultRowHeight="12.75"/>
  <cols>
    <col min="1" max="1" width="25.00390625" style="55" customWidth="1"/>
    <col min="2" max="2" width="12.28125" style="55" customWidth="1"/>
    <col min="3" max="3" width="14.140625" style="55" hidden="1" customWidth="1"/>
    <col min="4" max="4" width="2.57421875" style="55" hidden="1" customWidth="1"/>
    <col min="5" max="5" width="3.28125" style="55" hidden="1" customWidth="1"/>
    <col min="6" max="6" width="9.140625" style="55" hidden="1" customWidth="1"/>
    <col min="7" max="8" width="9.140625" style="55" customWidth="1"/>
    <col min="9" max="9" width="26.8515625" style="55" customWidth="1"/>
    <col min="10" max="10" width="12.421875" style="55" customWidth="1"/>
    <col min="11" max="11" width="13.421875" style="55" hidden="1" customWidth="1"/>
    <col min="12" max="12" width="1.57421875" style="55" hidden="1" customWidth="1"/>
    <col min="13" max="13" width="0.71875" style="55" hidden="1" customWidth="1"/>
    <col min="14" max="14" width="12.28125" style="55" hidden="1" customWidth="1"/>
    <col min="15" max="16" width="12.28125" style="55" customWidth="1"/>
    <col min="17" max="16384" width="9.00390625" style="55" customWidth="1"/>
  </cols>
  <sheetData>
    <row r="1" spans="1:16" ht="53.25" customHeight="1">
      <c r="A1" s="572" t="s">
        <v>450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67"/>
      <c r="O1" s="390"/>
      <c r="P1" s="390"/>
    </row>
    <row r="2" spans="1:18" ht="19.5" customHeight="1">
      <c r="A2" s="574" t="s">
        <v>572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574"/>
      <c r="Q2" s="573"/>
      <c r="R2" s="573"/>
    </row>
    <row r="3" spans="1:16" ht="30.75" customHeight="1">
      <c r="A3" s="288" t="s">
        <v>98</v>
      </c>
      <c r="B3" s="261" t="s">
        <v>521</v>
      </c>
      <c r="C3" s="261" t="s">
        <v>0</v>
      </c>
      <c r="D3" s="261"/>
      <c r="E3" s="261"/>
      <c r="F3" s="415" t="s">
        <v>100</v>
      </c>
      <c r="G3" s="261" t="s">
        <v>526</v>
      </c>
      <c r="H3" s="261" t="s">
        <v>543</v>
      </c>
      <c r="I3" s="416" t="s">
        <v>101</v>
      </c>
      <c r="J3" s="261" t="s">
        <v>521</v>
      </c>
      <c r="K3" s="157" t="s">
        <v>395</v>
      </c>
      <c r="L3" s="157"/>
      <c r="M3" s="158"/>
      <c r="N3" s="158" t="s">
        <v>100</v>
      </c>
      <c r="O3" s="261" t="s">
        <v>526</v>
      </c>
      <c r="P3" s="261" t="s">
        <v>543</v>
      </c>
    </row>
    <row r="4" spans="1:16" ht="30.75" customHeight="1">
      <c r="A4" s="238" t="s">
        <v>102</v>
      </c>
      <c r="B4" s="441">
        <v>9416</v>
      </c>
      <c r="C4" s="442"/>
      <c r="D4" s="442"/>
      <c r="E4" s="442"/>
      <c r="F4" s="443">
        <f>SUM(B4:E4)</f>
        <v>9416</v>
      </c>
      <c r="G4" s="444">
        <v>11105</v>
      </c>
      <c r="H4" s="444">
        <v>10623</v>
      </c>
      <c r="I4" s="417" t="s">
        <v>103</v>
      </c>
      <c r="J4" s="449">
        <v>4997</v>
      </c>
      <c r="K4" s="454"/>
      <c r="L4" s="455"/>
      <c r="M4" s="456"/>
      <c r="N4" s="457">
        <f aca="true" t="shared" si="0" ref="N4:N9">SUM(J4:M4)</f>
        <v>4997</v>
      </c>
      <c r="O4" s="469">
        <v>6021</v>
      </c>
      <c r="P4" s="469">
        <v>5734</v>
      </c>
    </row>
    <row r="5" spans="1:16" ht="25.5">
      <c r="A5" s="238" t="s">
        <v>104</v>
      </c>
      <c r="B5" s="441">
        <v>2871</v>
      </c>
      <c r="C5" s="442"/>
      <c r="D5" s="442"/>
      <c r="E5" s="442"/>
      <c r="F5" s="443">
        <f aca="true" t="shared" si="1" ref="F5:F15">SUM(B5:E5)</f>
        <v>2871</v>
      </c>
      <c r="G5" s="444">
        <v>3196</v>
      </c>
      <c r="H5" s="444">
        <v>2597</v>
      </c>
      <c r="I5" s="418" t="s">
        <v>105</v>
      </c>
      <c r="J5" s="459">
        <v>6168</v>
      </c>
      <c r="K5" s="454"/>
      <c r="L5" s="455"/>
      <c r="M5" s="456"/>
      <c r="N5" s="457">
        <f t="shared" si="0"/>
        <v>6168</v>
      </c>
      <c r="O5" s="469">
        <v>16308</v>
      </c>
      <c r="P5" s="469">
        <v>14149</v>
      </c>
    </row>
    <row r="6" spans="1:16" ht="29.25" customHeight="1">
      <c r="A6" s="238" t="s">
        <v>106</v>
      </c>
      <c r="B6" s="441">
        <v>12715</v>
      </c>
      <c r="C6" s="442"/>
      <c r="D6" s="442"/>
      <c r="E6" s="442"/>
      <c r="F6" s="443">
        <f t="shared" si="1"/>
        <v>12715</v>
      </c>
      <c r="G6" s="444">
        <v>13240</v>
      </c>
      <c r="H6" s="444">
        <v>11730</v>
      </c>
      <c r="I6" s="418" t="s">
        <v>107</v>
      </c>
      <c r="J6" s="459">
        <v>30634</v>
      </c>
      <c r="K6" s="454"/>
      <c r="L6" s="454"/>
      <c r="M6" s="456"/>
      <c r="N6" s="457">
        <f t="shared" si="0"/>
        <v>30634</v>
      </c>
      <c r="O6" s="469">
        <v>30668</v>
      </c>
      <c r="P6" s="469">
        <v>40752</v>
      </c>
    </row>
    <row r="7" spans="1:16" ht="29.25" customHeight="1">
      <c r="A7" s="238" t="s">
        <v>46</v>
      </c>
      <c r="B7" s="441">
        <v>99</v>
      </c>
      <c r="C7" s="442"/>
      <c r="D7" s="442"/>
      <c r="E7" s="442"/>
      <c r="F7" s="443">
        <f t="shared" si="1"/>
        <v>99</v>
      </c>
      <c r="G7" s="444">
        <v>99</v>
      </c>
      <c r="H7" s="444">
        <v>75</v>
      </c>
      <c r="I7" s="419" t="s">
        <v>108</v>
      </c>
      <c r="J7" s="238"/>
      <c r="K7" s="454"/>
      <c r="L7" s="454"/>
      <c r="M7" s="456"/>
      <c r="N7" s="457">
        <f t="shared" si="0"/>
        <v>0</v>
      </c>
      <c r="O7" s="469"/>
      <c r="P7" s="469"/>
    </row>
    <row r="8" spans="1:16" ht="25.5">
      <c r="A8" s="291" t="s">
        <v>47</v>
      </c>
      <c r="B8" s="441"/>
      <c r="C8" s="442"/>
      <c r="D8" s="442"/>
      <c r="E8" s="442"/>
      <c r="F8" s="443">
        <f t="shared" si="1"/>
        <v>0</v>
      </c>
      <c r="G8" s="444">
        <v>53</v>
      </c>
      <c r="H8" s="444">
        <v>53</v>
      </c>
      <c r="I8" s="419" t="s">
        <v>109</v>
      </c>
      <c r="J8" s="238">
        <v>0</v>
      </c>
      <c r="K8" s="454"/>
      <c r="L8" s="454"/>
      <c r="M8" s="456"/>
      <c r="N8" s="457">
        <f t="shared" si="0"/>
        <v>0</v>
      </c>
      <c r="O8" s="469"/>
      <c r="P8" s="469"/>
    </row>
    <row r="9" spans="1:16" ht="28.5" customHeight="1">
      <c r="A9" s="291" t="s">
        <v>48</v>
      </c>
      <c r="B9" s="441">
        <v>10643</v>
      </c>
      <c r="C9" s="442"/>
      <c r="D9" s="442"/>
      <c r="E9" s="442"/>
      <c r="F9" s="443">
        <f t="shared" si="1"/>
        <v>10643</v>
      </c>
      <c r="G9" s="444">
        <v>10534</v>
      </c>
      <c r="H9" s="444">
        <v>9376</v>
      </c>
      <c r="I9" s="417" t="s">
        <v>110</v>
      </c>
      <c r="J9" s="449">
        <v>9768</v>
      </c>
      <c r="K9" s="454"/>
      <c r="L9" s="454"/>
      <c r="M9" s="456"/>
      <c r="N9" s="457">
        <f t="shared" si="0"/>
        <v>9768</v>
      </c>
      <c r="O9" s="469">
        <v>2285</v>
      </c>
      <c r="P9" s="469">
        <v>9283</v>
      </c>
    </row>
    <row r="10" spans="1:16" ht="21.75" customHeight="1">
      <c r="A10" s="291" t="s">
        <v>49</v>
      </c>
      <c r="B10" s="441">
        <v>450</v>
      </c>
      <c r="C10" s="442"/>
      <c r="D10" s="442"/>
      <c r="E10" s="442"/>
      <c r="F10" s="443">
        <f t="shared" si="1"/>
        <v>450</v>
      </c>
      <c r="G10" s="444">
        <v>450</v>
      </c>
      <c r="H10" s="444">
        <v>486</v>
      </c>
      <c r="I10" s="420"/>
      <c r="J10" s="292"/>
      <c r="K10" s="454"/>
      <c r="L10" s="454"/>
      <c r="M10" s="456"/>
      <c r="N10" s="457"/>
      <c r="O10" s="458"/>
      <c r="P10" s="458"/>
    </row>
    <row r="11" spans="1:16" ht="22.5" customHeight="1">
      <c r="A11" s="291" t="s">
        <v>50</v>
      </c>
      <c r="B11" s="441">
        <v>50</v>
      </c>
      <c r="C11" s="442"/>
      <c r="D11" s="442"/>
      <c r="E11" s="442"/>
      <c r="F11" s="443">
        <f t="shared" si="1"/>
        <v>50</v>
      </c>
      <c r="G11" s="444">
        <v>50</v>
      </c>
      <c r="H11" s="444">
        <v>50</v>
      </c>
      <c r="I11" s="421"/>
      <c r="J11" s="442"/>
      <c r="K11" s="454"/>
      <c r="L11" s="454"/>
      <c r="M11" s="456"/>
      <c r="N11" s="457"/>
      <c r="O11" s="458"/>
      <c r="P11" s="458"/>
    </row>
    <row r="12" spans="1:16" ht="33.75" customHeight="1">
      <c r="A12" s="291" t="s">
        <v>51</v>
      </c>
      <c r="B12" s="441">
        <v>1558</v>
      </c>
      <c r="C12" s="442"/>
      <c r="D12" s="442"/>
      <c r="E12" s="442"/>
      <c r="F12" s="443">
        <f t="shared" si="1"/>
        <v>1558</v>
      </c>
      <c r="G12" s="444">
        <v>4366</v>
      </c>
      <c r="H12" s="444">
        <v>3732</v>
      </c>
      <c r="I12" s="421"/>
      <c r="J12" s="442"/>
      <c r="K12" s="454"/>
      <c r="L12" s="454"/>
      <c r="M12" s="456"/>
      <c r="N12" s="457"/>
      <c r="O12" s="458"/>
      <c r="P12" s="458"/>
    </row>
    <row r="13" spans="1:16" ht="25.5">
      <c r="A13" s="290" t="s">
        <v>111</v>
      </c>
      <c r="B13" s="289"/>
      <c r="C13" s="442"/>
      <c r="D13" s="442"/>
      <c r="E13" s="442"/>
      <c r="F13" s="443">
        <f t="shared" si="1"/>
        <v>0</v>
      </c>
      <c r="G13" s="444"/>
      <c r="H13" s="444"/>
      <c r="I13" s="421"/>
      <c r="J13" s="442"/>
      <c r="K13" s="454"/>
      <c r="L13" s="454"/>
      <c r="M13" s="454"/>
      <c r="N13" s="460"/>
      <c r="O13" s="461"/>
      <c r="P13" s="461"/>
    </row>
    <row r="14" spans="1:16" ht="12.75">
      <c r="A14" s="290" t="s">
        <v>464</v>
      </c>
      <c r="B14" s="289">
        <v>13765</v>
      </c>
      <c r="C14" s="442"/>
      <c r="D14" s="442"/>
      <c r="E14" s="442"/>
      <c r="F14" s="443"/>
      <c r="G14" s="444">
        <v>12189</v>
      </c>
      <c r="H14" s="444"/>
      <c r="I14" s="421"/>
      <c r="J14" s="442"/>
      <c r="K14" s="454"/>
      <c r="L14" s="454"/>
      <c r="M14" s="454"/>
      <c r="N14" s="460"/>
      <c r="O14" s="461"/>
      <c r="P14" s="461"/>
    </row>
    <row r="15" spans="1:16" ht="30.75" customHeight="1">
      <c r="A15" s="291" t="s">
        <v>112</v>
      </c>
      <c r="B15" s="441"/>
      <c r="C15" s="442"/>
      <c r="D15" s="442"/>
      <c r="E15" s="442"/>
      <c r="F15" s="443">
        <f t="shared" si="1"/>
        <v>0</v>
      </c>
      <c r="G15" s="444"/>
      <c r="H15" s="444"/>
      <c r="I15" s="421"/>
      <c r="J15" s="442"/>
      <c r="K15" s="454"/>
      <c r="L15" s="454"/>
      <c r="M15" s="454"/>
      <c r="N15" s="456"/>
      <c r="O15" s="458"/>
      <c r="P15" s="458"/>
    </row>
    <row r="16" spans="1:16" ht="28.5" customHeight="1">
      <c r="A16" s="293" t="s">
        <v>82</v>
      </c>
      <c r="B16" s="445">
        <f aca="true" t="shared" si="2" ref="B16:G16">SUM(B4:B15)</f>
        <v>51567</v>
      </c>
      <c r="C16" s="445">
        <f t="shared" si="2"/>
        <v>0</v>
      </c>
      <c r="D16" s="445">
        <f t="shared" si="2"/>
        <v>0</v>
      </c>
      <c r="E16" s="445">
        <f t="shared" si="2"/>
        <v>0</v>
      </c>
      <c r="F16" s="446">
        <f t="shared" si="2"/>
        <v>37802</v>
      </c>
      <c r="G16" s="475">
        <f t="shared" si="2"/>
        <v>55282</v>
      </c>
      <c r="H16" s="475">
        <f>SUM(H4:H15)</f>
        <v>38722</v>
      </c>
      <c r="I16" s="422" t="s">
        <v>82</v>
      </c>
      <c r="J16" s="445">
        <f>SUM(J4:J15)</f>
        <v>51567</v>
      </c>
      <c r="K16" s="462">
        <f>SUM(K4:K15)</f>
        <v>0</v>
      </c>
      <c r="L16" s="462">
        <f>SUM(L4:L15)</f>
        <v>0</v>
      </c>
      <c r="M16" s="462">
        <f>SUM(M4:M15)</f>
        <v>0</v>
      </c>
      <c r="N16" s="463">
        <f>SUM(J16:M16)</f>
        <v>51567</v>
      </c>
      <c r="O16" s="466">
        <f>SUM(O4:O15)</f>
        <v>55282</v>
      </c>
      <c r="P16" s="466">
        <f>SUM(P4:P15)</f>
        <v>69918</v>
      </c>
    </row>
    <row r="17" spans="1:16" ht="21" customHeight="1">
      <c r="A17" s="288" t="s">
        <v>66</v>
      </c>
      <c r="B17" s="261" t="s">
        <v>377</v>
      </c>
      <c r="C17" s="261" t="s">
        <v>1</v>
      </c>
      <c r="D17" s="261"/>
      <c r="E17" s="261"/>
      <c r="F17" s="415" t="s">
        <v>100</v>
      </c>
      <c r="G17" s="261"/>
      <c r="H17" s="261"/>
      <c r="I17" s="416" t="s">
        <v>68</v>
      </c>
      <c r="J17" s="261" t="s">
        <v>377</v>
      </c>
      <c r="K17" s="157" t="s">
        <v>1</v>
      </c>
      <c r="L17" s="157"/>
      <c r="M17" s="157"/>
      <c r="N17" s="158" t="s">
        <v>100</v>
      </c>
      <c r="O17" s="157"/>
      <c r="P17" s="157"/>
    </row>
    <row r="18" spans="1:16" ht="30" customHeight="1">
      <c r="A18" s="218" t="s">
        <v>69</v>
      </c>
      <c r="B18" s="218"/>
      <c r="C18" s="442"/>
      <c r="D18" s="442"/>
      <c r="E18" s="442"/>
      <c r="F18" s="447">
        <f>SUM(B18:E18)</f>
        <v>0</v>
      </c>
      <c r="G18" s="218"/>
      <c r="H18" s="218"/>
      <c r="I18" s="418" t="s">
        <v>70</v>
      </c>
      <c r="J18" s="442"/>
      <c r="K18" s="454"/>
      <c r="L18" s="454"/>
      <c r="M18" s="454"/>
      <c r="N18" s="456">
        <f>SUM(J18:M18)</f>
        <v>0</v>
      </c>
      <c r="O18" s="458">
        <v>1963</v>
      </c>
      <c r="P18" s="458">
        <v>1963</v>
      </c>
    </row>
    <row r="19" spans="1:16" ht="25.5">
      <c r="A19" s="294" t="s">
        <v>71</v>
      </c>
      <c r="B19" s="238">
        <v>7239</v>
      </c>
      <c r="C19" s="448"/>
      <c r="D19" s="442"/>
      <c r="E19" s="442"/>
      <c r="F19" s="447">
        <f aca="true" t="shared" si="3" ref="F19:F25">SUM(B19:E19)</f>
        <v>7239</v>
      </c>
      <c r="G19" s="218">
        <v>16862</v>
      </c>
      <c r="H19" s="218">
        <v>9967</v>
      </c>
      <c r="I19" s="417" t="s">
        <v>72</v>
      </c>
      <c r="J19" s="442"/>
      <c r="K19" s="454"/>
      <c r="L19" s="454"/>
      <c r="M19" s="454"/>
      <c r="N19" s="456">
        <f aca="true" t="shared" si="4" ref="N19:N25">SUM(J19:M19)</f>
        <v>0</v>
      </c>
      <c r="O19" s="458"/>
      <c r="P19" s="458"/>
    </row>
    <row r="20" spans="1:16" ht="36.75" customHeight="1">
      <c r="A20" s="291" t="s">
        <v>54</v>
      </c>
      <c r="B20" s="449"/>
      <c r="C20" s="442"/>
      <c r="D20" s="442"/>
      <c r="E20" s="442"/>
      <c r="F20" s="447">
        <f t="shared" si="3"/>
        <v>0</v>
      </c>
      <c r="G20" s="218"/>
      <c r="H20" s="218"/>
      <c r="I20" s="417" t="s">
        <v>73</v>
      </c>
      <c r="J20" s="442"/>
      <c r="K20" s="454"/>
      <c r="L20" s="454"/>
      <c r="M20" s="454"/>
      <c r="N20" s="456">
        <f t="shared" si="4"/>
        <v>0</v>
      </c>
      <c r="O20" s="458"/>
      <c r="P20" s="458"/>
    </row>
    <row r="21" spans="1:16" ht="30" customHeight="1">
      <c r="A21" s="291" t="s">
        <v>74</v>
      </c>
      <c r="B21" s="449">
        <v>486</v>
      </c>
      <c r="C21" s="442"/>
      <c r="D21" s="442"/>
      <c r="E21" s="442"/>
      <c r="F21" s="447">
        <f t="shared" si="3"/>
        <v>486</v>
      </c>
      <c r="G21" s="218">
        <v>486</v>
      </c>
      <c r="H21" s="218">
        <v>248</v>
      </c>
      <c r="I21" s="419" t="s">
        <v>75</v>
      </c>
      <c r="J21" s="442"/>
      <c r="K21" s="454"/>
      <c r="L21" s="454"/>
      <c r="M21" s="454"/>
      <c r="N21" s="456">
        <f t="shared" si="4"/>
        <v>0</v>
      </c>
      <c r="O21" s="458"/>
      <c r="P21" s="458"/>
    </row>
    <row r="22" spans="1:16" ht="25.5">
      <c r="A22" s="291" t="s">
        <v>57</v>
      </c>
      <c r="B22" s="449"/>
      <c r="C22" s="442"/>
      <c r="D22" s="442"/>
      <c r="E22" s="442"/>
      <c r="F22" s="447">
        <f t="shared" si="3"/>
        <v>0</v>
      </c>
      <c r="G22" s="218"/>
      <c r="H22" s="218"/>
      <c r="I22" s="419" t="s">
        <v>76</v>
      </c>
      <c r="J22" s="442"/>
      <c r="K22" s="454"/>
      <c r="L22" s="454"/>
      <c r="M22" s="454"/>
      <c r="N22" s="456">
        <f t="shared" si="4"/>
        <v>0</v>
      </c>
      <c r="O22" s="458"/>
      <c r="P22" s="458"/>
    </row>
    <row r="23" spans="1:16" ht="35.25" customHeight="1">
      <c r="A23" s="291" t="s">
        <v>58</v>
      </c>
      <c r="B23" s="449"/>
      <c r="C23" s="442"/>
      <c r="D23" s="442"/>
      <c r="E23" s="442"/>
      <c r="F23" s="447">
        <f t="shared" si="3"/>
        <v>0</v>
      </c>
      <c r="G23" s="218"/>
      <c r="H23" s="218"/>
      <c r="I23" s="417" t="s">
        <v>77</v>
      </c>
      <c r="J23" s="442">
        <v>450</v>
      </c>
      <c r="K23" s="454"/>
      <c r="L23" s="454"/>
      <c r="M23" s="454"/>
      <c r="N23" s="456">
        <f t="shared" si="4"/>
        <v>450</v>
      </c>
      <c r="O23" s="469">
        <v>627</v>
      </c>
      <c r="P23" s="469">
        <v>492</v>
      </c>
    </row>
    <row r="24" spans="1:16" ht="35.25" customHeight="1">
      <c r="A24" s="291" t="s">
        <v>462</v>
      </c>
      <c r="B24" s="449"/>
      <c r="C24" s="442"/>
      <c r="D24" s="442"/>
      <c r="E24" s="442"/>
      <c r="F24" s="447"/>
      <c r="G24" s="218"/>
      <c r="H24" s="218"/>
      <c r="I24" s="417" t="s">
        <v>536</v>
      </c>
      <c r="J24" s="442"/>
      <c r="K24" s="454"/>
      <c r="L24" s="454"/>
      <c r="M24" s="454"/>
      <c r="N24" s="456"/>
      <c r="O24" s="458"/>
      <c r="P24" s="458"/>
    </row>
    <row r="25" spans="1:16" ht="25.5">
      <c r="A25" s="291" t="s">
        <v>463</v>
      </c>
      <c r="B25" s="449"/>
      <c r="C25" s="442"/>
      <c r="D25" s="442"/>
      <c r="E25" s="442"/>
      <c r="F25" s="447">
        <f t="shared" si="3"/>
        <v>0</v>
      </c>
      <c r="G25" s="218"/>
      <c r="H25" s="218"/>
      <c r="I25" s="417" t="s">
        <v>79</v>
      </c>
      <c r="J25" s="442">
        <v>7275</v>
      </c>
      <c r="K25" s="454"/>
      <c r="L25" s="454"/>
      <c r="M25" s="454"/>
      <c r="N25" s="456">
        <f t="shared" si="4"/>
        <v>7275</v>
      </c>
      <c r="O25" s="469">
        <v>14758</v>
      </c>
      <c r="P25" s="469">
        <v>7760</v>
      </c>
    </row>
    <row r="26" spans="1:16" ht="25.5" customHeight="1">
      <c r="A26" s="293" t="s">
        <v>82</v>
      </c>
      <c r="B26" s="445">
        <f>SUM(B18:B25)</f>
        <v>7725</v>
      </c>
      <c r="C26" s="445">
        <f>SUM(C18:C25)</f>
        <v>0</v>
      </c>
      <c r="D26" s="445">
        <f>SUM(D18:D25)</f>
        <v>0</v>
      </c>
      <c r="E26" s="445">
        <f>SUM(E18:E25)</f>
        <v>0</v>
      </c>
      <c r="F26" s="450">
        <f>SUM(F18:F25)</f>
        <v>7725</v>
      </c>
      <c r="G26" s="451">
        <f>SUM(G17:G25)</f>
        <v>17348</v>
      </c>
      <c r="H26" s="451">
        <f>SUM(H17:H25)</f>
        <v>10215</v>
      </c>
      <c r="I26" s="422" t="s">
        <v>82</v>
      </c>
      <c r="J26" s="445">
        <f>SUM(J18:J25)</f>
        <v>7725</v>
      </c>
      <c r="K26" s="462">
        <f>SUM(K18:K25)</f>
        <v>0</v>
      </c>
      <c r="L26" s="462">
        <f>SUM(L18:L25)</f>
        <v>0</v>
      </c>
      <c r="M26" s="462">
        <f>SUM(M18:M25)</f>
        <v>0</v>
      </c>
      <c r="N26" s="463">
        <f>SUM(J26:M26)</f>
        <v>7725</v>
      </c>
      <c r="O26" s="467">
        <f>SUM(O18:O25)</f>
        <v>17348</v>
      </c>
      <c r="P26" s="467">
        <f>SUM(P17:P25)</f>
        <v>10215</v>
      </c>
    </row>
    <row r="27" spans="1:16" ht="27" customHeight="1">
      <c r="A27" s="295" t="s">
        <v>114</v>
      </c>
      <c r="B27" s="452">
        <f>SUM(B26,B16)</f>
        <v>59292</v>
      </c>
      <c r="C27" s="452">
        <f>SUM(C26,C16)</f>
        <v>0</v>
      </c>
      <c r="D27" s="452">
        <f>SUM(D26,D16)</f>
        <v>0</v>
      </c>
      <c r="E27" s="452">
        <f>SUM(E26,E16)</f>
        <v>0</v>
      </c>
      <c r="F27" s="453">
        <f>SUM(B27:E27)</f>
        <v>59292</v>
      </c>
      <c r="G27" s="476">
        <f>SUM(G16+G26)</f>
        <v>72630</v>
      </c>
      <c r="H27" s="476">
        <f>SUM(H16+H26)</f>
        <v>48937</v>
      </c>
      <c r="I27" s="423" t="s">
        <v>115</v>
      </c>
      <c r="J27" s="452">
        <f>SUM(J26,J16)</f>
        <v>59292</v>
      </c>
      <c r="K27" s="464">
        <f>SUM(K26,K16)</f>
        <v>0</v>
      </c>
      <c r="L27" s="464">
        <f>SUM(L26,L16)</f>
        <v>0</v>
      </c>
      <c r="M27" s="464">
        <f>SUM(M26,M16)</f>
        <v>0</v>
      </c>
      <c r="N27" s="465">
        <f>SUM(J27:M27)</f>
        <v>59292</v>
      </c>
      <c r="O27" s="468">
        <f>SUM(O16+O26)</f>
        <v>72630</v>
      </c>
      <c r="P27" s="468">
        <f>SUM(P16+P26)</f>
        <v>80133</v>
      </c>
    </row>
  </sheetData>
  <mergeCells count="3">
    <mergeCell ref="A1:N1"/>
    <mergeCell ref="Q2:R2"/>
    <mergeCell ref="A2:P2"/>
  </mergeCells>
  <printOptions headings="1"/>
  <pageMargins left="0.1968503937007874" right="0.1968503937007874" top="0.5905511811023623" bottom="0.5905511811023623" header="0.5118110236220472" footer="0.5118110236220472"/>
  <pageSetup orientation="portrait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unka14"/>
  <dimension ref="A1:BE155"/>
  <sheetViews>
    <sheetView zoomScaleSheetLayoutView="100" workbookViewId="0" topLeftCell="AG13">
      <selection activeCell="AL2" sqref="AL2:AU2"/>
    </sheetView>
  </sheetViews>
  <sheetFormatPr defaultColWidth="9.140625" defaultRowHeight="12.75"/>
  <cols>
    <col min="1" max="1" width="2.7109375" style="0" customWidth="1"/>
    <col min="2" max="2" width="47.57421875" style="0" customWidth="1"/>
    <col min="3" max="3" width="10.00390625" style="0" customWidth="1"/>
    <col min="4" max="4" width="9.421875" style="0" hidden="1" customWidth="1"/>
    <col min="5" max="6" width="9.421875" style="0" customWidth="1"/>
    <col min="7" max="9" width="9.28125" style="0" customWidth="1"/>
    <col min="10" max="12" width="8.8515625" style="0" customWidth="1"/>
    <col min="13" max="19" width="9.8515625" style="0" customWidth="1"/>
    <col min="20" max="21" width="9.00390625" style="0" customWidth="1"/>
    <col min="22" max="22" width="3.7109375" style="0" customWidth="1"/>
    <col min="23" max="23" width="35.140625" style="0" customWidth="1"/>
    <col min="24" max="26" width="8.7109375" style="0" customWidth="1"/>
    <col min="27" max="29" width="9.57421875" style="0" customWidth="1"/>
    <col min="30" max="32" width="9.28125" style="0" customWidth="1"/>
    <col min="33" max="35" width="9.00390625" style="0" customWidth="1"/>
    <col min="36" max="41" width="8.28125" style="0" customWidth="1"/>
  </cols>
  <sheetData>
    <row r="1" spans="1:57" ht="35.25" customHeight="1">
      <c r="A1" s="554" t="s">
        <v>483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  <c r="S1" s="554"/>
      <c r="T1" s="554"/>
      <c r="U1" s="554"/>
      <c r="V1" s="7"/>
      <c r="W1" s="7"/>
      <c r="X1" s="613" t="s">
        <v>484</v>
      </c>
      <c r="Y1" s="613"/>
      <c r="Z1" s="613"/>
      <c r="AA1" s="613"/>
      <c r="AB1" s="613"/>
      <c r="AC1" s="613"/>
      <c r="AD1" s="613"/>
      <c r="AE1" s="613"/>
      <c r="AF1" s="613"/>
      <c r="AG1" s="613"/>
      <c r="AH1" s="613"/>
      <c r="AI1" s="613"/>
      <c r="AJ1" s="613"/>
      <c r="AK1" s="613"/>
      <c r="AL1" s="613"/>
      <c r="AM1" s="613"/>
      <c r="AN1" s="613"/>
      <c r="AO1" s="613"/>
      <c r="AP1" s="613"/>
      <c r="AQ1" s="613"/>
      <c r="AR1" s="613"/>
      <c r="AS1" s="613"/>
      <c r="AT1" s="613"/>
      <c r="AU1" s="613"/>
      <c r="AV1" s="384"/>
      <c r="AW1" s="384"/>
      <c r="AX1" s="384"/>
      <c r="AY1" s="384"/>
      <c r="AZ1" s="384"/>
      <c r="BA1" s="384"/>
      <c r="BB1" s="384"/>
      <c r="BC1" s="2"/>
      <c r="BD1" s="2"/>
      <c r="BE1" s="2"/>
    </row>
    <row r="2" spans="1:47" ht="12.75">
      <c r="A2" s="12"/>
      <c r="B2" s="396"/>
      <c r="N2" s="529" t="s">
        <v>573</v>
      </c>
      <c r="O2" s="529"/>
      <c r="P2" s="529"/>
      <c r="Q2" s="529"/>
      <c r="R2" s="529"/>
      <c r="S2" s="529"/>
      <c r="T2" s="529"/>
      <c r="U2" s="529"/>
      <c r="V2" s="425"/>
      <c r="W2" s="425"/>
      <c r="AL2" s="529" t="s">
        <v>573</v>
      </c>
      <c r="AM2" s="529"/>
      <c r="AN2" s="529"/>
      <c r="AO2" s="529"/>
      <c r="AP2" s="529"/>
      <c r="AQ2" s="529"/>
      <c r="AR2" s="529"/>
      <c r="AS2" s="529"/>
      <c r="AT2" s="529"/>
      <c r="AU2" s="529"/>
    </row>
    <row r="3" spans="1:47" ht="21" customHeight="1">
      <c r="A3" s="614" t="s">
        <v>40</v>
      </c>
      <c r="B3" s="615"/>
      <c r="C3" s="589" t="s">
        <v>486</v>
      </c>
      <c r="D3" s="590"/>
      <c r="E3" s="590"/>
      <c r="F3" s="591"/>
      <c r="G3" s="589" t="s">
        <v>487</v>
      </c>
      <c r="H3" s="590"/>
      <c r="I3" s="591"/>
      <c r="J3" s="589" t="s">
        <v>488</v>
      </c>
      <c r="K3" s="590"/>
      <c r="L3" s="591"/>
      <c r="M3" s="589" t="s">
        <v>489</v>
      </c>
      <c r="N3" s="590"/>
      <c r="O3" s="591"/>
      <c r="P3" s="589" t="s">
        <v>528</v>
      </c>
      <c r="Q3" s="590"/>
      <c r="R3" s="590"/>
      <c r="S3" s="605" t="s">
        <v>490</v>
      </c>
      <c r="T3" s="605"/>
      <c r="U3" s="605"/>
      <c r="V3" s="614" t="s">
        <v>40</v>
      </c>
      <c r="W3" s="615"/>
      <c r="X3" s="589" t="s">
        <v>491</v>
      </c>
      <c r="Y3" s="590"/>
      <c r="Z3" s="591"/>
      <c r="AA3" s="589" t="s">
        <v>492</v>
      </c>
      <c r="AB3" s="590"/>
      <c r="AC3" s="591"/>
      <c r="AD3" s="589" t="s">
        <v>493</v>
      </c>
      <c r="AE3" s="590"/>
      <c r="AF3" s="591"/>
      <c r="AG3" s="589" t="s">
        <v>494</v>
      </c>
      <c r="AH3" s="590"/>
      <c r="AI3" s="591"/>
      <c r="AJ3" s="589" t="s">
        <v>495</v>
      </c>
      <c r="AK3" s="590"/>
      <c r="AL3" s="591"/>
      <c r="AM3" s="589" t="s">
        <v>496</v>
      </c>
      <c r="AN3" s="590"/>
      <c r="AO3" s="591"/>
      <c r="AP3" s="589" t="s">
        <v>497</v>
      </c>
      <c r="AQ3" s="590"/>
      <c r="AR3" s="591"/>
      <c r="AS3" s="594" t="s">
        <v>82</v>
      </c>
      <c r="AT3" s="595"/>
      <c r="AU3" s="596"/>
    </row>
    <row r="4" spans="1:47" ht="21" customHeight="1">
      <c r="A4" s="616"/>
      <c r="B4" s="617"/>
      <c r="C4" s="296" t="s">
        <v>519</v>
      </c>
      <c r="D4" s="296"/>
      <c r="E4" s="296" t="s">
        <v>520</v>
      </c>
      <c r="F4" s="296" t="s">
        <v>537</v>
      </c>
      <c r="G4" s="296" t="s">
        <v>519</v>
      </c>
      <c r="H4" s="296" t="s">
        <v>520</v>
      </c>
      <c r="I4" s="296" t="s">
        <v>537</v>
      </c>
      <c r="J4" s="296" t="s">
        <v>519</v>
      </c>
      <c r="K4" s="296" t="s">
        <v>520</v>
      </c>
      <c r="L4" s="296" t="s">
        <v>537</v>
      </c>
      <c r="M4" s="296" t="s">
        <v>519</v>
      </c>
      <c r="N4" s="296" t="s">
        <v>520</v>
      </c>
      <c r="O4" s="296" t="s">
        <v>537</v>
      </c>
      <c r="P4" s="296" t="s">
        <v>519</v>
      </c>
      <c r="Q4" s="296" t="s">
        <v>520</v>
      </c>
      <c r="R4" s="296" t="s">
        <v>537</v>
      </c>
      <c r="S4" s="296" t="s">
        <v>519</v>
      </c>
      <c r="T4" s="296" t="s">
        <v>520</v>
      </c>
      <c r="U4" s="296" t="s">
        <v>537</v>
      </c>
      <c r="V4" s="616"/>
      <c r="W4" s="617"/>
      <c r="X4" s="296" t="s">
        <v>519</v>
      </c>
      <c r="Y4" s="296" t="s">
        <v>520</v>
      </c>
      <c r="Z4" s="296" t="s">
        <v>537</v>
      </c>
      <c r="AA4" s="296" t="s">
        <v>519</v>
      </c>
      <c r="AB4" s="296" t="s">
        <v>520</v>
      </c>
      <c r="AC4" s="296" t="s">
        <v>537</v>
      </c>
      <c r="AD4" s="296" t="s">
        <v>519</v>
      </c>
      <c r="AE4" s="296" t="s">
        <v>520</v>
      </c>
      <c r="AF4" s="296" t="s">
        <v>537</v>
      </c>
      <c r="AG4" s="296" t="s">
        <v>519</v>
      </c>
      <c r="AH4" s="296" t="s">
        <v>520</v>
      </c>
      <c r="AI4" s="296" t="s">
        <v>537</v>
      </c>
      <c r="AJ4" s="296" t="s">
        <v>519</v>
      </c>
      <c r="AK4" s="296" t="s">
        <v>520</v>
      </c>
      <c r="AL4" s="296" t="s">
        <v>537</v>
      </c>
      <c r="AM4" s="296" t="s">
        <v>519</v>
      </c>
      <c r="AN4" s="296" t="s">
        <v>520</v>
      </c>
      <c r="AO4" s="296" t="s">
        <v>537</v>
      </c>
      <c r="AP4" s="296" t="s">
        <v>519</v>
      </c>
      <c r="AQ4" s="296" t="s">
        <v>520</v>
      </c>
      <c r="AR4" s="296" t="s">
        <v>537</v>
      </c>
      <c r="AS4" s="296" t="s">
        <v>519</v>
      </c>
      <c r="AT4" s="296" t="s">
        <v>520</v>
      </c>
      <c r="AU4" s="296" t="s">
        <v>537</v>
      </c>
    </row>
    <row r="5" spans="1:47" ht="12.75">
      <c r="A5" s="297" t="s">
        <v>44</v>
      </c>
      <c r="B5" s="298"/>
      <c r="C5" s="314">
        <v>250</v>
      </c>
      <c r="D5" s="314">
        <v>12276</v>
      </c>
      <c r="E5" s="314">
        <v>250</v>
      </c>
      <c r="F5" s="314">
        <v>68</v>
      </c>
      <c r="G5" s="314">
        <v>4301</v>
      </c>
      <c r="H5" s="314">
        <v>5512</v>
      </c>
      <c r="I5" s="314">
        <v>5184</v>
      </c>
      <c r="J5" s="314">
        <v>1353</v>
      </c>
      <c r="K5" s="314">
        <v>1353</v>
      </c>
      <c r="L5" s="314">
        <v>1347</v>
      </c>
      <c r="M5" s="314">
        <v>380</v>
      </c>
      <c r="N5" s="314">
        <v>2885</v>
      </c>
      <c r="O5" s="314">
        <v>2679</v>
      </c>
      <c r="P5" s="314">
        <v>12276</v>
      </c>
      <c r="Q5" s="314">
        <v>13014</v>
      </c>
      <c r="R5" s="314">
        <v>12161</v>
      </c>
      <c r="S5" s="314">
        <v>1245</v>
      </c>
      <c r="T5" s="314">
        <v>1455</v>
      </c>
      <c r="U5" s="314">
        <v>1058</v>
      </c>
      <c r="V5" s="297" t="s">
        <v>44</v>
      </c>
      <c r="W5" s="298"/>
      <c r="X5" s="314">
        <v>100</v>
      </c>
      <c r="Y5" s="314">
        <v>193</v>
      </c>
      <c r="Z5" s="314">
        <v>143</v>
      </c>
      <c r="AA5" s="314">
        <v>840</v>
      </c>
      <c r="AB5" s="314">
        <v>840</v>
      </c>
      <c r="AC5" s="314">
        <v>518</v>
      </c>
      <c r="AD5" s="314">
        <v>2040</v>
      </c>
      <c r="AE5" s="314">
        <v>2040</v>
      </c>
      <c r="AF5" s="314">
        <v>2329</v>
      </c>
      <c r="AG5" s="314">
        <v>3656</v>
      </c>
      <c r="AH5" s="314">
        <v>4299</v>
      </c>
      <c r="AI5" s="314">
        <v>3113</v>
      </c>
      <c r="AJ5" s="314">
        <v>156</v>
      </c>
      <c r="AK5" s="314">
        <v>156</v>
      </c>
      <c r="AL5" s="314">
        <v>27</v>
      </c>
      <c r="AM5" s="314">
        <v>562</v>
      </c>
      <c r="AN5" s="314">
        <v>562</v>
      </c>
      <c r="AO5" s="314">
        <v>719</v>
      </c>
      <c r="AP5" s="314">
        <v>10643</v>
      </c>
      <c r="AQ5" s="314">
        <v>10534</v>
      </c>
      <c r="AR5" s="314">
        <v>9376</v>
      </c>
      <c r="AS5" s="314">
        <v>37802</v>
      </c>
      <c r="AT5" s="471">
        <v>43093</v>
      </c>
      <c r="AU5" s="471">
        <v>38722</v>
      </c>
    </row>
    <row r="6" spans="1:47" ht="12.75">
      <c r="A6" s="609"/>
      <c r="B6" s="299" t="s">
        <v>45</v>
      </c>
      <c r="C6" s="212"/>
      <c r="D6" s="300">
        <v>5663</v>
      </c>
      <c r="E6" s="300"/>
      <c r="F6" s="300"/>
      <c r="G6" s="300">
        <v>2600</v>
      </c>
      <c r="H6" s="300">
        <v>3619</v>
      </c>
      <c r="I6" s="300">
        <v>3278</v>
      </c>
      <c r="J6" s="300"/>
      <c r="K6" s="300"/>
      <c r="L6" s="300"/>
      <c r="M6" s="300"/>
      <c r="N6" s="300"/>
      <c r="O6" s="300"/>
      <c r="P6" s="300">
        <v>5663</v>
      </c>
      <c r="Q6" s="300">
        <v>6203</v>
      </c>
      <c r="R6" s="300">
        <v>6073</v>
      </c>
      <c r="S6" s="300"/>
      <c r="T6" s="300"/>
      <c r="U6" s="300"/>
      <c r="V6" s="609"/>
      <c r="W6" s="299" t="s">
        <v>45</v>
      </c>
      <c r="X6" s="300"/>
      <c r="Y6" s="300"/>
      <c r="Z6" s="300"/>
      <c r="AA6" s="300"/>
      <c r="AB6" s="300"/>
      <c r="AC6" s="300"/>
      <c r="AD6" s="300"/>
      <c r="AE6" s="300"/>
      <c r="AF6" s="300"/>
      <c r="AG6" s="300">
        <v>1153</v>
      </c>
      <c r="AH6" s="300">
        <v>1283</v>
      </c>
      <c r="AI6" s="300">
        <v>1272</v>
      </c>
      <c r="AJ6" s="301"/>
      <c r="AK6" s="301"/>
      <c r="AL6" s="301"/>
      <c r="AM6" s="301"/>
      <c r="AN6" s="301"/>
      <c r="AO6" s="301"/>
      <c r="AP6" s="301"/>
      <c r="AQ6" s="301"/>
      <c r="AR6" s="301"/>
      <c r="AS6" s="219">
        <v>9416</v>
      </c>
      <c r="AT6" s="470">
        <v>11105</v>
      </c>
      <c r="AU6" s="470">
        <v>10623</v>
      </c>
    </row>
    <row r="7" spans="1:47" ht="12.75">
      <c r="A7" s="610"/>
      <c r="B7" s="299" t="s">
        <v>400</v>
      </c>
      <c r="C7" s="212"/>
      <c r="D7" s="300">
        <v>1556</v>
      </c>
      <c r="E7" s="300"/>
      <c r="F7" s="300"/>
      <c r="G7" s="300">
        <v>814</v>
      </c>
      <c r="H7" s="300">
        <v>981</v>
      </c>
      <c r="I7" s="300">
        <v>835</v>
      </c>
      <c r="J7" s="300"/>
      <c r="K7" s="300"/>
      <c r="L7" s="300"/>
      <c r="M7" s="300">
        <v>117</v>
      </c>
      <c r="N7" s="300">
        <v>117</v>
      </c>
      <c r="O7" s="300">
        <v>98</v>
      </c>
      <c r="P7" s="300">
        <v>1556</v>
      </c>
      <c r="Q7" s="300">
        <v>1701</v>
      </c>
      <c r="R7" s="300">
        <v>1308</v>
      </c>
      <c r="S7" s="300"/>
      <c r="T7" s="300"/>
      <c r="U7" s="300"/>
      <c r="V7" s="610"/>
      <c r="W7" s="299" t="s">
        <v>400</v>
      </c>
      <c r="X7" s="300"/>
      <c r="Y7" s="300"/>
      <c r="Z7" s="300"/>
      <c r="AA7" s="300"/>
      <c r="AB7" s="300"/>
      <c r="AC7" s="300"/>
      <c r="AD7" s="300"/>
      <c r="AE7" s="300"/>
      <c r="AF7" s="300"/>
      <c r="AG7" s="300">
        <v>384</v>
      </c>
      <c r="AH7" s="300">
        <v>397</v>
      </c>
      <c r="AI7" s="300">
        <v>356</v>
      </c>
      <c r="AJ7" s="301"/>
      <c r="AK7" s="301"/>
      <c r="AL7" s="301"/>
      <c r="AM7" s="301"/>
      <c r="AN7" s="301"/>
      <c r="AO7" s="301"/>
      <c r="AP7" s="301"/>
      <c r="AQ7" s="301"/>
      <c r="AR7" s="301"/>
      <c r="AS7" s="219">
        <v>2871</v>
      </c>
      <c r="AT7" s="470">
        <v>3196</v>
      </c>
      <c r="AU7" s="470">
        <v>2597</v>
      </c>
    </row>
    <row r="8" spans="1:47" ht="12.75">
      <c r="A8" s="610"/>
      <c r="B8" s="299" t="s">
        <v>401</v>
      </c>
      <c r="C8" s="212">
        <v>250</v>
      </c>
      <c r="D8" s="300">
        <v>4557</v>
      </c>
      <c r="E8" s="300">
        <v>250</v>
      </c>
      <c r="F8" s="300">
        <v>68</v>
      </c>
      <c r="G8" s="300">
        <v>855</v>
      </c>
      <c r="H8" s="300">
        <v>880</v>
      </c>
      <c r="I8" s="300">
        <v>1039</v>
      </c>
      <c r="J8" s="300">
        <v>1353</v>
      </c>
      <c r="K8" s="300">
        <v>1353</v>
      </c>
      <c r="L8" s="300">
        <v>1347</v>
      </c>
      <c r="M8" s="300"/>
      <c r="N8" s="300"/>
      <c r="O8" s="300"/>
      <c r="P8" s="300">
        <v>4557</v>
      </c>
      <c r="Q8" s="300">
        <v>4557</v>
      </c>
      <c r="R8" s="300">
        <v>4215</v>
      </c>
      <c r="S8" s="300"/>
      <c r="T8" s="300"/>
      <c r="U8" s="300"/>
      <c r="V8" s="610"/>
      <c r="W8" s="299" t="s">
        <v>401</v>
      </c>
      <c r="X8" s="300"/>
      <c r="Y8" s="300"/>
      <c r="Z8" s="300"/>
      <c r="AA8" s="300">
        <v>840</v>
      </c>
      <c r="AB8" s="300">
        <v>840</v>
      </c>
      <c r="AC8" s="300">
        <v>518</v>
      </c>
      <c r="AD8" s="300">
        <v>2040</v>
      </c>
      <c r="AE8" s="300">
        <v>2040</v>
      </c>
      <c r="AF8" s="300">
        <v>2329</v>
      </c>
      <c r="AG8" s="300">
        <v>2103</v>
      </c>
      <c r="AH8" s="300">
        <v>2603</v>
      </c>
      <c r="AI8" s="300">
        <v>1469</v>
      </c>
      <c r="AJ8" s="301">
        <v>156</v>
      </c>
      <c r="AK8" s="301">
        <v>156</v>
      </c>
      <c r="AL8" s="301">
        <v>27</v>
      </c>
      <c r="AM8" s="301">
        <v>561</v>
      </c>
      <c r="AN8" s="301">
        <v>561</v>
      </c>
      <c r="AO8" s="301">
        <v>718</v>
      </c>
      <c r="AP8" s="301"/>
      <c r="AQ8" s="301"/>
      <c r="AR8" s="301"/>
      <c r="AS8" s="219">
        <v>12715</v>
      </c>
      <c r="AT8" s="470">
        <v>13240</v>
      </c>
      <c r="AU8" s="470">
        <v>11730</v>
      </c>
    </row>
    <row r="9" spans="1:47" ht="12.75">
      <c r="A9" s="610"/>
      <c r="B9" s="299" t="s">
        <v>46</v>
      </c>
      <c r="C9" s="212"/>
      <c r="D9" s="300">
        <v>20</v>
      </c>
      <c r="E9" s="300"/>
      <c r="F9" s="300"/>
      <c r="G9" s="300">
        <v>32</v>
      </c>
      <c r="H9" s="300">
        <v>32</v>
      </c>
      <c r="I9" s="300">
        <v>32</v>
      </c>
      <c r="J9" s="300"/>
      <c r="K9" s="300"/>
      <c r="L9" s="300"/>
      <c r="M9" s="300"/>
      <c r="N9" s="300"/>
      <c r="O9" s="300"/>
      <c r="P9" s="300">
        <v>50</v>
      </c>
      <c r="Q9" s="300">
        <v>50</v>
      </c>
      <c r="R9" s="300">
        <v>26</v>
      </c>
      <c r="S9" s="300"/>
      <c r="T9" s="300"/>
      <c r="U9" s="300"/>
      <c r="V9" s="610"/>
      <c r="W9" s="299" t="s">
        <v>46</v>
      </c>
      <c r="X9" s="300"/>
      <c r="Y9" s="300"/>
      <c r="Z9" s="300"/>
      <c r="AA9" s="300"/>
      <c r="AB9" s="300"/>
      <c r="AC9" s="300"/>
      <c r="AD9" s="300"/>
      <c r="AE9" s="300"/>
      <c r="AF9" s="300"/>
      <c r="AG9" s="300">
        <v>16</v>
      </c>
      <c r="AH9" s="300">
        <v>16</v>
      </c>
      <c r="AI9" s="300">
        <v>16</v>
      </c>
      <c r="AJ9" s="301"/>
      <c r="AK9" s="301"/>
      <c r="AL9" s="301"/>
      <c r="AM9" s="301">
        <v>1</v>
      </c>
      <c r="AN9" s="301">
        <v>1</v>
      </c>
      <c r="AO9" s="301">
        <v>1</v>
      </c>
      <c r="AP9" s="301"/>
      <c r="AQ9" s="301"/>
      <c r="AR9" s="301"/>
      <c r="AS9" s="219">
        <v>69</v>
      </c>
      <c r="AT9" s="470">
        <v>99</v>
      </c>
      <c r="AU9" s="470">
        <v>75</v>
      </c>
    </row>
    <row r="10" spans="1:47" ht="12.75">
      <c r="A10" s="610"/>
      <c r="B10" s="299" t="s">
        <v>81</v>
      </c>
      <c r="C10" s="212"/>
      <c r="D10" s="300">
        <v>30</v>
      </c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0"/>
      <c r="V10" s="610"/>
      <c r="W10" s="299" t="s">
        <v>81</v>
      </c>
      <c r="X10" s="300"/>
      <c r="Y10" s="300"/>
      <c r="Z10" s="300"/>
      <c r="AA10" s="300"/>
      <c r="AB10" s="300"/>
      <c r="AC10" s="300"/>
      <c r="AD10" s="300"/>
      <c r="AE10" s="300"/>
      <c r="AF10" s="300"/>
      <c r="AG10" s="300"/>
      <c r="AH10" s="300"/>
      <c r="AI10" s="300"/>
      <c r="AJ10" s="301"/>
      <c r="AK10" s="301"/>
      <c r="AL10" s="301"/>
      <c r="AM10" s="301"/>
      <c r="AN10" s="301"/>
      <c r="AO10" s="301"/>
      <c r="AP10" s="301"/>
      <c r="AQ10" s="301"/>
      <c r="AR10" s="301"/>
      <c r="AS10" s="219">
        <v>30</v>
      </c>
      <c r="AT10" s="470"/>
      <c r="AU10" s="470"/>
    </row>
    <row r="11" spans="1:47" ht="12.75">
      <c r="A11" s="610"/>
      <c r="B11" s="299" t="s">
        <v>402</v>
      </c>
      <c r="C11" s="212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610"/>
      <c r="W11" s="299" t="s">
        <v>402</v>
      </c>
      <c r="X11" s="300"/>
      <c r="Y11" s="300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1"/>
      <c r="AK11" s="301"/>
      <c r="AL11" s="301"/>
      <c r="AM11" s="301"/>
      <c r="AN11" s="301"/>
      <c r="AO11" s="301"/>
      <c r="AP11" s="301"/>
      <c r="AQ11" s="301"/>
      <c r="AR11" s="301"/>
      <c r="AS11" s="219"/>
      <c r="AT11" s="470"/>
      <c r="AU11" s="470"/>
    </row>
    <row r="12" spans="1:47" ht="12.75">
      <c r="A12" s="610"/>
      <c r="B12" s="299" t="s">
        <v>47</v>
      </c>
      <c r="C12" s="212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610"/>
      <c r="W12" s="299" t="s">
        <v>47</v>
      </c>
      <c r="X12" s="300"/>
      <c r="Y12" s="300"/>
      <c r="Z12" s="300"/>
      <c r="AA12" s="300"/>
      <c r="AB12" s="300"/>
      <c r="AC12" s="300"/>
      <c r="AD12" s="300"/>
      <c r="AE12" s="300"/>
      <c r="AF12" s="300"/>
      <c r="AG12" s="300"/>
      <c r="AH12" s="300"/>
      <c r="AI12" s="300"/>
      <c r="AJ12" s="301"/>
      <c r="AK12" s="301"/>
      <c r="AL12" s="301"/>
      <c r="AM12" s="301"/>
      <c r="AN12" s="301"/>
      <c r="AO12" s="301"/>
      <c r="AP12" s="301"/>
      <c r="AQ12" s="301"/>
      <c r="AR12" s="301"/>
      <c r="AS12" s="219"/>
      <c r="AT12" s="470"/>
      <c r="AU12" s="470"/>
    </row>
    <row r="13" spans="1:47" ht="12.75" customHeight="1">
      <c r="A13" s="610"/>
      <c r="B13" s="299" t="s">
        <v>48</v>
      </c>
      <c r="C13" s="212"/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V13" s="610"/>
      <c r="W13" s="299" t="s">
        <v>48</v>
      </c>
      <c r="X13" s="300"/>
      <c r="Y13" s="300"/>
      <c r="Z13" s="300"/>
      <c r="AA13" s="300"/>
      <c r="AB13" s="300"/>
      <c r="AC13" s="300"/>
      <c r="AD13" s="300"/>
      <c r="AE13" s="300"/>
      <c r="AF13" s="300"/>
      <c r="AG13" s="300"/>
      <c r="AH13" s="300"/>
      <c r="AI13" s="300"/>
      <c r="AJ13" s="301"/>
      <c r="AK13" s="301"/>
      <c r="AL13" s="301"/>
      <c r="AM13" s="301"/>
      <c r="AN13" s="301"/>
      <c r="AO13" s="301"/>
      <c r="AP13" s="301">
        <v>10643</v>
      </c>
      <c r="AQ13" s="301">
        <v>10534</v>
      </c>
      <c r="AR13" s="301">
        <v>9376</v>
      </c>
      <c r="AS13" s="219">
        <v>10643</v>
      </c>
      <c r="AT13" s="470">
        <v>10534</v>
      </c>
      <c r="AU13" s="470">
        <v>9376</v>
      </c>
    </row>
    <row r="14" spans="1:47" ht="16.5" customHeight="1">
      <c r="A14" s="610"/>
      <c r="B14" s="299" t="s">
        <v>403</v>
      </c>
      <c r="C14" s="212"/>
      <c r="D14" s="300">
        <v>450</v>
      </c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>
        <v>450</v>
      </c>
      <c r="Q14" s="300">
        <v>450</v>
      </c>
      <c r="R14" s="300">
        <v>486</v>
      </c>
      <c r="S14" s="300"/>
      <c r="T14" s="300"/>
      <c r="U14" s="300"/>
      <c r="V14" s="610"/>
      <c r="W14" s="299" t="s">
        <v>403</v>
      </c>
      <c r="X14" s="300"/>
      <c r="Y14" s="300"/>
      <c r="Z14" s="300"/>
      <c r="AA14" s="300"/>
      <c r="AB14" s="300"/>
      <c r="AC14" s="300"/>
      <c r="AD14" s="300"/>
      <c r="AE14" s="300"/>
      <c r="AF14" s="300"/>
      <c r="AG14" s="300"/>
      <c r="AH14" s="300"/>
      <c r="AI14" s="300"/>
      <c r="AJ14" s="301"/>
      <c r="AK14" s="301"/>
      <c r="AL14" s="301"/>
      <c r="AM14" s="301"/>
      <c r="AN14" s="301"/>
      <c r="AO14" s="301"/>
      <c r="AP14" s="301"/>
      <c r="AQ14" s="301"/>
      <c r="AR14" s="301"/>
      <c r="AS14" s="219">
        <v>450</v>
      </c>
      <c r="AT14" s="470">
        <v>450</v>
      </c>
      <c r="AU14" s="470">
        <v>486</v>
      </c>
    </row>
    <row r="15" spans="1:47" ht="12.75">
      <c r="A15" s="610"/>
      <c r="B15" s="299" t="s">
        <v>404</v>
      </c>
      <c r="C15" s="212"/>
      <c r="D15" s="300"/>
      <c r="E15" s="300"/>
      <c r="F15" s="300"/>
      <c r="G15" s="300"/>
      <c r="H15" s="300"/>
      <c r="I15" s="300"/>
      <c r="J15" s="300"/>
      <c r="K15" s="300"/>
      <c r="L15" s="300"/>
      <c r="M15" s="300"/>
      <c r="N15" s="300"/>
      <c r="O15" s="300"/>
      <c r="P15" s="300"/>
      <c r="Q15" s="300">
        <v>53</v>
      </c>
      <c r="R15" s="300">
        <v>53</v>
      </c>
      <c r="S15" s="300"/>
      <c r="T15" s="300"/>
      <c r="U15" s="300"/>
      <c r="V15" s="610"/>
      <c r="W15" s="299" t="s">
        <v>404</v>
      </c>
      <c r="X15" s="300"/>
      <c r="Y15" s="300"/>
      <c r="Z15" s="300"/>
      <c r="AA15" s="300"/>
      <c r="AB15" s="300"/>
      <c r="AC15" s="300"/>
      <c r="AD15" s="300"/>
      <c r="AE15" s="300"/>
      <c r="AF15" s="300"/>
      <c r="AG15" s="300"/>
      <c r="AH15" s="300"/>
      <c r="AI15" s="300"/>
      <c r="AJ15" s="301"/>
      <c r="AK15" s="301"/>
      <c r="AL15" s="301"/>
      <c r="AM15" s="301"/>
      <c r="AN15" s="301"/>
      <c r="AO15" s="301"/>
      <c r="AP15" s="301"/>
      <c r="AQ15" s="301"/>
      <c r="AR15" s="301"/>
      <c r="AS15" s="219"/>
      <c r="AT15" s="470">
        <v>53</v>
      </c>
      <c r="AU15" s="470">
        <v>53</v>
      </c>
    </row>
    <row r="16" spans="1:47" ht="18" customHeight="1">
      <c r="A16" s="610"/>
      <c r="B16" s="299" t="s">
        <v>405</v>
      </c>
      <c r="C16" s="212"/>
      <c r="D16" s="300"/>
      <c r="E16" s="300"/>
      <c r="F16" s="300"/>
      <c r="G16" s="300"/>
      <c r="H16" s="300"/>
      <c r="I16" s="300"/>
      <c r="J16" s="300"/>
      <c r="K16" s="300"/>
      <c r="L16" s="300"/>
      <c r="M16" s="300">
        <v>263</v>
      </c>
      <c r="N16" s="300">
        <v>2768</v>
      </c>
      <c r="O16" s="300">
        <v>2581</v>
      </c>
      <c r="P16" s="300"/>
      <c r="Q16" s="300"/>
      <c r="R16" s="300"/>
      <c r="S16" s="300">
        <v>1245</v>
      </c>
      <c r="T16" s="300">
        <v>1455</v>
      </c>
      <c r="U16" s="300">
        <v>1058</v>
      </c>
      <c r="V16" s="610"/>
      <c r="W16" s="299" t="s">
        <v>405</v>
      </c>
      <c r="X16" s="300">
        <v>50</v>
      </c>
      <c r="Y16" s="300">
        <v>143</v>
      </c>
      <c r="Z16" s="300">
        <v>93</v>
      </c>
      <c r="AA16" s="300"/>
      <c r="AB16" s="300"/>
      <c r="AC16" s="300"/>
      <c r="AD16" s="300"/>
      <c r="AE16" s="300"/>
      <c r="AF16" s="300"/>
      <c r="AG16" s="300"/>
      <c r="AH16" s="300"/>
      <c r="AI16" s="300"/>
      <c r="AJ16" s="301"/>
      <c r="AK16" s="301"/>
      <c r="AL16" s="301"/>
      <c r="AM16" s="301"/>
      <c r="AN16" s="301"/>
      <c r="AO16" s="301"/>
      <c r="AP16" s="301"/>
      <c r="AQ16" s="301"/>
      <c r="AR16" s="301"/>
      <c r="AS16" s="219">
        <v>1558</v>
      </c>
      <c r="AT16" s="470">
        <v>4366</v>
      </c>
      <c r="AU16" s="470">
        <v>3732</v>
      </c>
    </row>
    <row r="17" spans="1:47" ht="12.75">
      <c r="A17" s="610"/>
      <c r="B17" s="299" t="s">
        <v>406</v>
      </c>
      <c r="C17" s="212"/>
      <c r="D17" s="300"/>
      <c r="E17" s="300"/>
      <c r="F17" s="300"/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0"/>
      <c r="T17" s="300"/>
      <c r="U17" s="300"/>
      <c r="V17" s="610"/>
      <c r="W17" s="299" t="s">
        <v>406</v>
      </c>
      <c r="X17" s="300">
        <v>50</v>
      </c>
      <c r="Y17" s="300">
        <v>50</v>
      </c>
      <c r="Z17" s="300">
        <v>50</v>
      </c>
      <c r="AA17" s="300"/>
      <c r="AB17" s="300"/>
      <c r="AC17" s="300"/>
      <c r="AD17" s="300"/>
      <c r="AE17" s="300"/>
      <c r="AF17" s="300"/>
      <c r="AG17" s="300"/>
      <c r="AH17" s="300"/>
      <c r="AI17" s="300"/>
      <c r="AJ17" s="301"/>
      <c r="AK17" s="301"/>
      <c r="AL17" s="301"/>
      <c r="AM17" s="301"/>
      <c r="AN17" s="301"/>
      <c r="AO17" s="301"/>
      <c r="AP17" s="301"/>
      <c r="AQ17" s="301"/>
      <c r="AR17" s="301"/>
      <c r="AS17" s="219">
        <v>50</v>
      </c>
      <c r="AT17" s="470">
        <v>50</v>
      </c>
      <c r="AU17" s="470">
        <v>50</v>
      </c>
    </row>
    <row r="18" spans="1:47" ht="12.75">
      <c r="A18" s="611"/>
      <c r="B18" s="299" t="s">
        <v>407</v>
      </c>
      <c r="C18" s="212"/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0"/>
      <c r="T18" s="300"/>
      <c r="U18" s="300"/>
      <c r="V18" s="611"/>
      <c r="W18" s="299" t="s">
        <v>407</v>
      </c>
      <c r="X18" s="300"/>
      <c r="Y18" s="300"/>
      <c r="Z18" s="300"/>
      <c r="AA18" s="300"/>
      <c r="AB18" s="300"/>
      <c r="AC18" s="300"/>
      <c r="AD18" s="300"/>
      <c r="AE18" s="300"/>
      <c r="AF18" s="300"/>
      <c r="AG18" s="300"/>
      <c r="AH18" s="300"/>
      <c r="AI18" s="300"/>
      <c r="AJ18" s="301"/>
      <c r="AK18" s="301"/>
      <c r="AL18" s="301"/>
      <c r="AM18" s="301"/>
      <c r="AN18" s="301"/>
      <c r="AO18" s="301"/>
      <c r="AP18" s="301"/>
      <c r="AQ18" s="301"/>
      <c r="AR18" s="301"/>
      <c r="AS18" s="219"/>
      <c r="AT18" s="470"/>
      <c r="AU18" s="470"/>
    </row>
    <row r="19" spans="1:47" ht="12.75">
      <c r="A19" s="302" t="s">
        <v>408</v>
      </c>
      <c r="B19" s="298"/>
      <c r="C19" s="314"/>
      <c r="D19" s="314">
        <v>13765</v>
      </c>
      <c r="E19" s="314"/>
      <c r="F19" s="314"/>
      <c r="G19" s="314"/>
      <c r="H19" s="314"/>
      <c r="I19" s="314"/>
      <c r="J19" s="300"/>
      <c r="K19" s="300"/>
      <c r="L19" s="300"/>
      <c r="M19" s="300"/>
      <c r="N19" s="300"/>
      <c r="O19" s="300"/>
      <c r="P19" s="300">
        <v>13765</v>
      </c>
      <c r="Q19" s="300">
        <v>12189</v>
      </c>
      <c r="R19" s="300">
        <v>0</v>
      </c>
      <c r="S19" s="300"/>
      <c r="T19" s="300"/>
      <c r="U19" s="300"/>
      <c r="V19" s="302" t="s">
        <v>408</v>
      </c>
      <c r="W19" s="298"/>
      <c r="X19" s="300"/>
      <c r="Y19" s="300"/>
      <c r="Z19" s="300"/>
      <c r="AA19" s="300"/>
      <c r="AB19" s="300"/>
      <c r="AC19" s="300"/>
      <c r="AD19" s="300"/>
      <c r="AE19" s="300"/>
      <c r="AF19" s="300"/>
      <c r="AG19" s="300"/>
      <c r="AH19" s="300"/>
      <c r="AI19" s="300"/>
      <c r="AJ19" s="301"/>
      <c r="AK19" s="301"/>
      <c r="AL19" s="301"/>
      <c r="AM19" s="301"/>
      <c r="AN19" s="301"/>
      <c r="AO19" s="301"/>
      <c r="AP19" s="301"/>
      <c r="AQ19" s="301"/>
      <c r="AR19" s="301"/>
      <c r="AS19" s="219">
        <v>13765</v>
      </c>
      <c r="AT19" s="470">
        <v>12189</v>
      </c>
      <c r="AU19" s="470"/>
    </row>
    <row r="20" spans="1:47" ht="12.75">
      <c r="A20" s="302" t="s">
        <v>53</v>
      </c>
      <c r="B20" s="298"/>
      <c r="C20" s="314">
        <v>2991</v>
      </c>
      <c r="D20" s="314">
        <f>SUM(D21:D24)</f>
        <v>0</v>
      </c>
      <c r="E20" s="314">
        <v>0</v>
      </c>
      <c r="F20" s="314">
        <v>0</v>
      </c>
      <c r="G20" s="314">
        <v>1876</v>
      </c>
      <c r="H20" s="314">
        <v>14841</v>
      </c>
      <c r="I20" s="314">
        <v>7719</v>
      </c>
      <c r="J20" s="314">
        <f>SUM(J21:J24)</f>
        <v>0</v>
      </c>
      <c r="K20" s="314"/>
      <c r="L20" s="314"/>
      <c r="M20" s="314">
        <f>SUM(M21:M24)</f>
        <v>0</v>
      </c>
      <c r="N20" s="314"/>
      <c r="O20" s="314"/>
      <c r="P20" s="314"/>
      <c r="Q20" s="314"/>
      <c r="R20" s="314">
        <v>376</v>
      </c>
      <c r="S20" s="314">
        <f>SUM(S21:S24)</f>
        <v>0</v>
      </c>
      <c r="T20" s="314"/>
      <c r="U20" s="314"/>
      <c r="V20" s="302" t="s">
        <v>53</v>
      </c>
      <c r="W20" s="298"/>
      <c r="X20" s="314">
        <f>SUM(X21:X24)</f>
        <v>0</v>
      </c>
      <c r="Y20" s="314"/>
      <c r="Z20" s="314"/>
      <c r="AA20" s="314">
        <f>SUM(AA21:AA24)</f>
        <v>0</v>
      </c>
      <c r="AB20" s="314"/>
      <c r="AC20" s="314"/>
      <c r="AD20" s="314">
        <f>SUM(AD21:AD24)</f>
        <v>0</v>
      </c>
      <c r="AE20" s="314"/>
      <c r="AF20" s="314"/>
      <c r="AG20" s="314">
        <v>1700</v>
      </c>
      <c r="AH20" s="314">
        <v>1835</v>
      </c>
      <c r="AI20" s="314">
        <v>1470</v>
      </c>
      <c r="AJ20" s="314">
        <v>672</v>
      </c>
      <c r="AK20" s="314">
        <v>672</v>
      </c>
      <c r="AL20" s="314">
        <v>650</v>
      </c>
      <c r="AM20" s="314">
        <f>SUM(AM21:AM24)</f>
        <v>0</v>
      </c>
      <c r="AN20" s="314"/>
      <c r="AO20" s="314"/>
      <c r="AP20" s="314">
        <v>486</v>
      </c>
      <c r="AQ20" s="314"/>
      <c r="AR20" s="314"/>
      <c r="AS20" s="314">
        <v>7725</v>
      </c>
      <c r="AT20" s="471">
        <v>17348</v>
      </c>
      <c r="AU20" s="471">
        <v>10215</v>
      </c>
    </row>
    <row r="21" spans="1:47" ht="12.75">
      <c r="A21" s="592"/>
      <c r="B21" s="299" t="s">
        <v>409</v>
      </c>
      <c r="C21" s="300">
        <v>2991</v>
      </c>
      <c r="D21" s="300"/>
      <c r="E21" s="300">
        <v>0</v>
      </c>
      <c r="F21" s="300">
        <v>0</v>
      </c>
      <c r="G21" s="300">
        <v>1876</v>
      </c>
      <c r="H21" s="300">
        <v>14355</v>
      </c>
      <c r="I21" s="300">
        <v>7471</v>
      </c>
      <c r="J21" s="300"/>
      <c r="K21" s="300"/>
      <c r="L21" s="300"/>
      <c r="M21" s="300"/>
      <c r="N21" s="300"/>
      <c r="O21" s="300"/>
      <c r="P21" s="300"/>
      <c r="Q21" s="300"/>
      <c r="R21" s="300">
        <v>376</v>
      </c>
      <c r="S21" s="300"/>
      <c r="T21" s="300"/>
      <c r="U21" s="300"/>
      <c r="V21" s="592"/>
      <c r="W21" s="299" t="s">
        <v>409</v>
      </c>
      <c r="X21" s="300"/>
      <c r="Y21" s="300"/>
      <c r="Z21" s="300"/>
      <c r="AA21" s="300"/>
      <c r="AB21" s="300"/>
      <c r="AC21" s="300"/>
      <c r="AD21" s="300"/>
      <c r="AE21" s="300"/>
      <c r="AF21" s="300"/>
      <c r="AG21" s="300">
        <v>1700</v>
      </c>
      <c r="AH21" s="300">
        <v>1835</v>
      </c>
      <c r="AI21" s="300">
        <v>1470</v>
      </c>
      <c r="AJ21" s="301">
        <v>672</v>
      </c>
      <c r="AK21" s="301">
        <v>672</v>
      </c>
      <c r="AL21" s="301">
        <v>650</v>
      </c>
      <c r="AM21" s="301"/>
      <c r="AN21" s="301"/>
      <c r="AO21" s="301"/>
      <c r="AP21" s="301"/>
      <c r="AQ21" s="301"/>
      <c r="AR21" s="301"/>
      <c r="AS21" s="219">
        <v>7239</v>
      </c>
      <c r="AT21" s="470">
        <v>16862</v>
      </c>
      <c r="AU21" s="470">
        <v>9967</v>
      </c>
    </row>
    <row r="22" spans="1:47" ht="12.75">
      <c r="A22" s="592"/>
      <c r="B22" s="299" t="s">
        <v>410</v>
      </c>
      <c r="C22" s="300"/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300"/>
      <c r="T22" s="300"/>
      <c r="U22" s="300"/>
      <c r="V22" s="592"/>
      <c r="W22" s="299" t="s">
        <v>410</v>
      </c>
      <c r="X22" s="300"/>
      <c r="Y22" s="300"/>
      <c r="Z22" s="300"/>
      <c r="AA22" s="300"/>
      <c r="AB22" s="300"/>
      <c r="AC22" s="300"/>
      <c r="AD22" s="300"/>
      <c r="AE22" s="300"/>
      <c r="AF22" s="300"/>
      <c r="AG22" s="300"/>
      <c r="AH22" s="300"/>
      <c r="AI22" s="300"/>
      <c r="AJ22" s="301"/>
      <c r="AK22" s="301"/>
      <c r="AL22" s="301"/>
      <c r="AM22" s="301"/>
      <c r="AN22" s="301"/>
      <c r="AO22" s="301"/>
      <c r="AP22" s="301"/>
      <c r="AQ22" s="301"/>
      <c r="AR22" s="301"/>
      <c r="AS22" s="219"/>
      <c r="AT22" s="470"/>
      <c r="AU22" s="470"/>
    </row>
    <row r="23" spans="1:47" ht="12.75">
      <c r="A23" s="592"/>
      <c r="B23" s="299" t="s">
        <v>54</v>
      </c>
      <c r="C23" s="300"/>
      <c r="D23" s="300"/>
      <c r="E23" s="300"/>
      <c r="F23" s="300"/>
      <c r="G23" s="300"/>
      <c r="H23" s="300">
        <v>486</v>
      </c>
      <c r="I23" s="300">
        <v>248</v>
      </c>
      <c r="J23" s="300"/>
      <c r="K23" s="300"/>
      <c r="L23" s="300"/>
      <c r="M23" s="300"/>
      <c r="N23" s="300"/>
      <c r="O23" s="300"/>
      <c r="P23" s="300"/>
      <c r="Q23" s="300"/>
      <c r="R23" s="300"/>
      <c r="S23" s="300"/>
      <c r="T23" s="300"/>
      <c r="U23" s="300"/>
      <c r="V23" s="592"/>
      <c r="W23" s="299" t="s">
        <v>54</v>
      </c>
      <c r="X23" s="300"/>
      <c r="Y23" s="300"/>
      <c r="Z23" s="300"/>
      <c r="AA23" s="300"/>
      <c r="AB23" s="300"/>
      <c r="AC23" s="300"/>
      <c r="AD23" s="300"/>
      <c r="AE23" s="300"/>
      <c r="AF23" s="300"/>
      <c r="AG23" s="300"/>
      <c r="AH23" s="300"/>
      <c r="AI23" s="300"/>
      <c r="AJ23" s="301"/>
      <c r="AK23" s="301"/>
      <c r="AL23" s="301"/>
      <c r="AM23" s="301"/>
      <c r="AN23" s="301"/>
      <c r="AO23" s="301"/>
      <c r="AP23" s="301">
        <v>486</v>
      </c>
      <c r="AQ23" s="301"/>
      <c r="AR23" s="301"/>
      <c r="AS23" s="219">
        <v>486</v>
      </c>
      <c r="AT23" s="470">
        <v>486</v>
      </c>
      <c r="AU23" s="470">
        <v>248</v>
      </c>
    </row>
    <row r="24" spans="1:47" ht="24">
      <c r="A24" s="592"/>
      <c r="B24" s="299" t="s">
        <v>411</v>
      </c>
      <c r="C24" s="300"/>
      <c r="D24" s="300"/>
      <c r="E24" s="300"/>
      <c r="F24" s="300"/>
      <c r="G24" s="300"/>
      <c r="H24" s="300"/>
      <c r="I24" s="300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592"/>
      <c r="W24" s="299" t="s">
        <v>411</v>
      </c>
      <c r="X24" s="300"/>
      <c r="Y24" s="300"/>
      <c r="Z24" s="300"/>
      <c r="AA24" s="300"/>
      <c r="AB24" s="300"/>
      <c r="AC24" s="300"/>
      <c r="AD24" s="300"/>
      <c r="AE24" s="300"/>
      <c r="AF24" s="300"/>
      <c r="AG24" s="300"/>
      <c r="AH24" s="300"/>
      <c r="AI24" s="300"/>
      <c r="AJ24" s="301"/>
      <c r="AK24" s="301"/>
      <c r="AL24" s="301"/>
      <c r="AM24" s="301"/>
      <c r="AN24" s="301"/>
      <c r="AO24" s="301"/>
      <c r="AP24" s="301"/>
      <c r="AQ24" s="301"/>
      <c r="AR24" s="301"/>
      <c r="AS24" s="219"/>
      <c r="AT24" s="470"/>
      <c r="AU24" s="470"/>
    </row>
    <row r="25" spans="1:47" ht="12.75">
      <c r="A25" s="302" t="s">
        <v>56</v>
      </c>
      <c r="B25" s="298"/>
      <c r="C25" s="314"/>
      <c r="D25" s="314"/>
      <c r="E25" s="314"/>
      <c r="F25" s="314"/>
      <c r="G25" s="314"/>
      <c r="H25" s="314"/>
      <c r="I25" s="314"/>
      <c r="J25" s="300"/>
      <c r="K25" s="300"/>
      <c r="L25" s="300"/>
      <c r="M25" s="300"/>
      <c r="N25" s="300"/>
      <c r="O25" s="300"/>
      <c r="P25" s="300"/>
      <c r="Q25" s="300"/>
      <c r="R25" s="300"/>
      <c r="S25" s="300"/>
      <c r="T25" s="300"/>
      <c r="U25" s="300"/>
      <c r="V25" s="302" t="s">
        <v>56</v>
      </c>
      <c r="W25" s="298"/>
      <c r="X25" s="300"/>
      <c r="Y25" s="300"/>
      <c r="Z25" s="300"/>
      <c r="AA25" s="300"/>
      <c r="AB25" s="300"/>
      <c r="AC25" s="300"/>
      <c r="AD25" s="300"/>
      <c r="AE25" s="300"/>
      <c r="AF25" s="300"/>
      <c r="AG25" s="300"/>
      <c r="AH25" s="300"/>
      <c r="AI25" s="300"/>
      <c r="AJ25" s="301"/>
      <c r="AK25" s="301"/>
      <c r="AL25" s="301"/>
      <c r="AM25" s="301"/>
      <c r="AN25" s="301"/>
      <c r="AO25" s="301"/>
      <c r="AP25" s="301"/>
      <c r="AQ25" s="301"/>
      <c r="AR25" s="301"/>
      <c r="AS25" s="219"/>
      <c r="AT25" s="470"/>
      <c r="AU25" s="470"/>
    </row>
    <row r="26" spans="1:47" ht="12.75">
      <c r="A26" s="607" t="s">
        <v>59</v>
      </c>
      <c r="B26" s="608"/>
      <c r="C26" s="314">
        <f>SUM(C27:C32)</f>
        <v>0</v>
      </c>
      <c r="D26" s="314">
        <f>SUM(D27:D32)</f>
        <v>0</v>
      </c>
      <c r="E26" s="314"/>
      <c r="F26" s="314"/>
      <c r="G26" s="314">
        <f>SUM(G27:G32)</f>
        <v>0</v>
      </c>
      <c r="H26" s="314"/>
      <c r="I26" s="314"/>
      <c r="J26" s="314">
        <f>SUM(J27:J32)</f>
        <v>0</v>
      </c>
      <c r="K26" s="314"/>
      <c r="L26" s="314"/>
      <c r="M26" s="314">
        <f>SUM(M27:M32)</f>
        <v>0</v>
      </c>
      <c r="N26" s="314"/>
      <c r="O26" s="314"/>
      <c r="P26" s="314"/>
      <c r="Q26" s="314"/>
      <c r="R26" s="314"/>
      <c r="S26" s="314">
        <f>SUM(S27:S32)</f>
        <v>0</v>
      </c>
      <c r="T26" s="314"/>
      <c r="U26" s="314"/>
      <c r="V26" s="607" t="s">
        <v>59</v>
      </c>
      <c r="W26" s="608"/>
      <c r="X26" s="314">
        <f>SUM(X27:X32)</f>
        <v>0</v>
      </c>
      <c r="Y26" s="314"/>
      <c r="Z26" s="314"/>
      <c r="AA26" s="314">
        <f>SUM(AA27:AA32)</f>
        <v>0</v>
      </c>
      <c r="AB26" s="314"/>
      <c r="AC26" s="314"/>
      <c r="AD26" s="314">
        <f>SUM(AD27:AD32)</f>
        <v>0</v>
      </c>
      <c r="AE26" s="314"/>
      <c r="AF26" s="314"/>
      <c r="AG26" s="314">
        <f>SUM(AG27:AG32)</f>
        <v>0</v>
      </c>
      <c r="AH26" s="314"/>
      <c r="AI26" s="314"/>
      <c r="AJ26" s="314">
        <f>SUM(AJ27:AJ32)</f>
        <v>0</v>
      </c>
      <c r="AK26" s="314"/>
      <c r="AL26" s="314"/>
      <c r="AM26" s="314">
        <f>SUM(AM27:AM32)</f>
        <v>0</v>
      </c>
      <c r="AN26" s="314"/>
      <c r="AO26" s="314"/>
      <c r="AP26" s="314">
        <f>SUM(AP27:AP32)</f>
        <v>0</v>
      </c>
      <c r="AQ26" s="314"/>
      <c r="AR26" s="314"/>
      <c r="AS26" s="314">
        <f>SUM(AS27:AS32)</f>
        <v>0</v>
      </c>
      <c r="AT26" s="470"/>
      <c r="AU26" s="470"/>
    </row>
    <row r="27" spans="1:47" ht="24">
      <c r="A27" s="598"/>
      <c r="B27" s="303" t="s">
        <v>412</v>
      </c>
      <c r="C27" s="300"/>
      <c r="D27" s="300"/>
      <c r="E27" s="300"/>
      <c r="F27" s="300"/>
      <c r="G27" s="300"/>
      <c r="H27" s="300"/>
      <c r="I27" s="300"/>
      <c r="J27" s="300"/>
      <c r="K27" s="300"/>
      <c r="L27" s="300"/>
      <c r="M27" s="300"/>
      <c r="N27" s="300"/>
      <c r="O27" s="300"/>
      <c r="P27" s="300"/>
      <c r="Q27" s="300"/>
      <c r="R27" s="300"/>
      <c r="S27" s="300"/>
      <c r="T27" s="300"/>
      <c r="U27" s="300"/>
      <c r="V27" s="598"/>
      <c r="W27" s="303" t="s">
        <v>412</v>
      </c>
      <c r="X27" s="300"/>
      <c r="Y27" s="300"/>
      <c r="Z27" s="300"/>
      <c r="AA27" s="300"/>
      <c r="AB27" s="300"/>
      <c r="AC27" s="300"/>
      <c r="AD27" s="300"/>
      <c r="AE27" s="300"/>
      <c r="AF27" s="300"/>
      <c r="AG27" s="300"/>
      <c r="AH27" s="300"/>
      <c r="AI27" s="300"/>
      <c r="AJ27" s="301"/>
      <c r="AK27" s="301"/>
      <c r="AL27" s="301"/>
      <c r="AM27" s="301"/>
      <c r="AN27" s="301"/>
      <c r="AO27" s="301"/>
      <c r="AP27" s="301"/>
      <c r="AQ27" s="301"/>
      <c r="AR27" s="301"/>
      <c r="AS27" s="219"/>
      <c r="AT27" s="470"/>
      <c r="AU27" s="470"/>
    </row>
    <row r="28" spans="1:47" ht="24">
      <c r="A28" s="599"/>
      <c r="B28" s="303" t="s">
        <v>413</v>
      </c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0"/>
      <c r="O28" s="300"/>
      <c r="P28" s="300"/>
      <c r="Q28" s="300"/>
      <c r="R28" s="300"/>
      <c r="S28" s="300"/>
      <c r="T28" s="300"/>
      <c r="U28" s="300"/>
      <c r="V28" s="599"/>
      <c r="W28" s="303" t="s">
        <v>413</v>
      </c>
      <c r="X28" s="300"/>
      <c r="Y28" s="300"/>
      <c r="Z28" s="300"/>
      <c r="AA28" s="300"/>
      <c r="AB28" s="300"/>
      <c r="AC28" s="300"/>
      <c r="AD28" s="300"/>
      <c r="AE28" s="300"/>
      <c r="AF28" s="300"/>
      <c r="AG28" s="300"/>
      <c r="AH28" s="300"/>
      <c r="AI28" s="300"/>
      <c r="AJ28" s="301"/>
      <c r="AK28" s="301"/>
      <c r="AL28" s="301"/>
      <c r="AM28" s="301"/>
      <c r="AN28" s="301"/>
      <c r="AO28" s="301"/>
      <c r="AP28" s="301"/>
      <c r="AQ28" s="301"/>
      <c r="AR28" s="301"/>
      <c r="AS28" s="219"/>
      <c r="AT28" s="470"/>
      <c r="AU28" s="470"/>
    </row>
    <row r="29" spans="1:47" ht="24">
      <c r="A29" s="599"/>
      <c r="B29" s="303" t="s">
        <v>414</v>
      </c>
      <c r="C29" s="300"/>
      <c r="D29" s="300"/>
      <c r="E29" s="300"/>
      <c r="F29" s="300"/>
      <c r="G29" s="300"/>
      <c r="H29" s="300"/>
      <c r="I29" s="300"/>
      <c r="J29" s="300"/>
      <c r="K29" s="300"/>
      <c r="L29" s="300"/>
      <c r="M29" s="300"/>
      <c r="N29" s="300"/>
      <c r="O29" s="300"/>
      <c r="P29" s="300"/>
      <c r="Q29" s="300"/>
      <c r="R29" s="300"/>
      <c r="S29" s="300"/>
      <c r="T29" s="300"/>
      <c r="U29" s="300"/>
      <c r="V29" s="599"/>
      <c r="W29" s="303" t="s">
        <v>414</v>
      </c>
      <c r="X29" s="300"/>
      <c r="Y29" s="300"/>
      <c r="Z29" s="300"/>
      <c r="AA29" s="300"/>
      <c r="AB29" s="300"/>
      <c r="AC29" s="300"/>
      <c r="AD29" s="300"/>
      <c r="AE29" s="300"/>
      <c r="AF29" s="300"/>
      <c r="AG29" s="300"/>
      <c r="AH29" s="300"/>
      <c r="AI29" s="300"/>
      <c r="AJ29" s="301"/>
      <c r="AK29" s="301"/>
      <c r="AL29" s="301"/>
      <c r="AM29" s="301"/>
      <c r="AN29" s="301"/>
      <c r="AO29" s="301"/>
      <c r="AP29" s="301"/>
      <c r="AQ29" s="301"/>
      <c r="AR29" s="301"/>
      <c r="AS29" s="219"/>
      <c r="AT29" s="470"/>
      <c r="AU29" s="470"/>
    </row>
    <row r="30" spans="1:47" ht="12.75">
      <c r="A30" s="599"/>
      <c r="B30" s="303" t="s">
        <v>415</v>
      </c>
      <c r="C30" s="300"/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300"/>
      <c r="O30" s="300"/>
      <c r="P30" s="300"/>
      <c r="Q30" s="300"/>
      <c r="R30" s="300"/>
      <c r="S30" s="300"/>
      <c r="T30" s="300"/>
      <c r="U30" s="300"/>
      <c r="V30" s="599"/>
      <c r="W30" s="303" t="s">
        <v>415</v>
      </c>
      <c r="X30" s="300"/>
      <c r="Y30" s="300"/>
      <c r="Z30" s="300"/>
      <c r="AA30" s="300"/>
      <c r="AB30" s="300"/>
      <c r="AC30" s="300"/>
      <c r="AD30" s="300"/>
      <c r="AE30" s="300"/>
      <c r="AF30" s="300"/>
      <c r="AG30" s="300"/>
      <c r="AH30" s="300"/>
      <c r="AI30" s="300"/>
      <c r="AJ30" s="301"/>
      <c r="AK30" s="301"/>
      <c r="AL30" s="301"/>
      <c r="AM30" s="301"/>
      <c r="AN30" s="301"/>
      <c r="AO30" s="301"/>
      <c r="AP30" s="301"/>
      <c r="AQ30" s="301"/>
      <c r="AR30" s="301"/>
      <c r="AS30" s="219"/>
      <c r="AT30" s="470"/>
      <c r="AU30" s="470"/>
    </row>
    <row r="31" spans="1:47" ht="12.75">
      <c r="A31" s="599"/>
      <c r="B31" s="303" t="s">
        <v>416</v>
      </c>
      <c r="C31" s="300"/>
      <c r="D31" s="300"/>
      <c r="E31" s="300"/>
      <c r="F31" s="300"/>
      <c r="G31" s="300"/>
      <c r="H31" s="300"/>
      <c r="I31" s="300"/>
      <c r="J31" s="300"/>
      <c r="K31" s="300"/>
      <c r="L31" s="300"/>
      <c r="M31" s="300"/>
      <c r="N31" s="300"/>
      <c r="O31" s="300"/>
      <c r="P31" s="300"/>
      <c r="Q31" s="300"/>
      <c r="R31" s="300"/>
      <c r="S31" s="300"/>
      <c r="T31" s="300"/>
      <c r="U31" s="300"/>
      <c r="V31" s="599"/>
      <c r="W31" s="303" t="s">
        <v>416</v>
      </c>
      <c r="X31" s="300"/>
      <c r="Y31" s="300"/>
      <c r="Z31" s="300"/>
      <c r="AA31" s="300"/>
      <c r="AB31" s="300"/>
      <c r="AC31" s="300"/>
      <c r="AD31" s="300"/>
      <c r="AE31" s="300"/>
      <c r="AF31" s="300"/>
      <c r="AG31" s="300"/>
      <c r="AH31" s="300"/>
      <c r="AI31" s="300"/>
      <c r="AJ31" s="301"/>
      <c r="AK31" s="301"/>
      <c r="AL31" s="301"/>
      <c r="AM31" s="301"/>
      <c r="AN31" s="301"/>
      <c r="AO31" s="301"/>
      <c r="AP31" s="301"/>
      <c r="AQ31" s="301"/>
      <c r="AR31" s="301"/>
      <c r="AS31" s="219"/>
      <c r="AT31" s="470"/>
      <c r="AU31" s="470"/>
    </row>
    <row r="32" spans="1:47" ht="12.75">
      <c r="A32" s="600"/>
      <c r="B32" s="303" t="s">
        <v>417</v>
      </c>
      <c r="C32" s="300"/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00"/>
      <c r="O32" s="300"/>
      <c r="P32" s="300"/>
      <c r="Q32" s="300"/>
      <c r="R32" s="300"/>
      <c r="S32" s="300"/>
      <c r="T32" s="300"/>
      <c r="U32" s="300"/>
      <c r="V32" s="600"/>
      <c r="W32" s="303" t="s">
        <v>417</v>
      </c>
      <c r="X32" s="300"/>
      <c r="Y32" s="300"/>
      <c r="Z32" s="300"/>
      <c r="AA32" s="300"/>
      <c r="AB32" s="300"/>
      <c r="AC32" s="300"/>
      <c r="AD32" s="300"/>
      <c r="AE32" s="300"/>
      <c r="AF32" s="300"/>
      <c r="AG32" s="300"/>
      <c r="AH32" s="300"/>
      <c r="AI32" s="300"/>
      <c r="AJ32" s="301"/>
      <c r="AK32" s="301"/>
      <c r="AL32" s="301"/>
      <c r="AM32" s="301"/>
      <c r="AN32" s="301"/>
      <c r="AO32" s="301"/>
      <c r="AP32" s="301"/>
      <c r="AQ32" s="301"/>
      <c r="AR32" s="301"/>
      <c r="AS32" s="219"/>
      <c r="AT32" s="470"/>
      <c r="AU32" s="470"/>
    </row>
    <row r="33" spans="1:47" ht="12.75">
      <c r="A33" s="601" t="s">
        <v>418</v>
      </c>
      <c r="B33" s="602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0"/>
      <c r="P33" s="300"/>
      <c r="Q33" s="300"/>
      <c r="R33" s="300"/>
      <c r="S33" s="300"/>
      <c r="T33" s="300"/>
      <c r="U33" s="300"/>
      <c r="V33" s="601" t="s">
        <v>418</v>
      </c>
      <c r="W33" s="602"/>
      <c r="X33" s="300"/>
      <c r="Y33" s="300"/>
      <c r="Z33" s="300"/>
      <c r="AA33" s="300"/>
      <c r="AB33" s="300"/>
      <c r="AC33" s="300"/>
      <c r="AD33" s="300"/>
      <c r="AE33" s="300"/>
      <c r="AF33" s="300"/>
      <c r="AG33" s="300"/>
      <c r="AH33" s="300"/>
      <c r="AI33" s="300"/>
      <c r="AJ33" s="301"/>
      <c r="AK33" s="301"/>
      <c r="AL33" s="301"/>
      <c r="AM33" s="301"/>
      <c r="AN33" s="301"/>
      <c r="AO33" s="301"/>
      <c r="AP33" s="301"/>
      <c r="AQ33" s="301"/>
      <c r="AR33" s="301"/>
      <c r="AS33" s="219"/>
      <c r="AT33" s="470"/>
      <c r="AU33" s="470"/>
    </row>
    <row r="34" spans="1:47" ht="12.75">
      <c r="A34" s="603" t="s">
        <v>419</v>
      </c>
      <c r="B34" s="604"/>
      <c r="C34" s="300"/>
      <c r="D34" s="300"/>
      <c r="E34" s="300"/>
      <c r="F34" s="300"/>
      <c r="G34" s="300"/>
      <c r="H34" s="300"/>
      <c r="I34" s="300"/>
      <c r="J34" s="300"/>
      <c r="K34" s="300"/>
      <c r="L34" s="300"/>
      <c r="M34" s="300"/>
      <c r="N34" s="300"/>
      <c r="O34" s="300"/>
      <c r="P34" s="300"/>
      <c r="Q34" s="300"/>
      <c r="R34" s="300"/>
      <c r="S34" s="300"/>
      <c r="T34" s="300"/>
      <c r="U34" s="300"/>
      <c r="V34" s="603" t="s">
        <v>419</v>
      </c>
      <c r="W34" s="604"/>
      <c r="X34" s="300"/>
      <c r="Y34" s="300"/>
      <c r="Z34" s="300"/>
      <c r="AA34" s="300"/>
      <c r="AB34" s="300"/>
      <c r="AC34" s="300"/>
      <c r="AD34" s="300"/>
      <c r="AE34" s="300"/>
      <c r="AF34" s="300"/>
      <c r="AG34" s="300"/>
      <c r="AH34" s="300"/>
      <c r="AI34" s="300"/>
      <c r="AJ34" s="301"/>
      <c r="AK34" s="301"/>
      <c r="AL34" s="301"/>
      <c r="AM34" s="301"/>
      <c r="AN34" s="301"/>
      <c r="AO34" s="301"/>
      <c r="AP34" s="301"/>
      <c r="AQ34" s="301"/>
      <c r="AR34" s="301"/>
      <c r="AS34" s="219"/>
      <c r="AT34" s="470"/>
      <c r="AU34" s="470"/>
    </row>
    <row r="35" spans="1:47" ht="18" customHeight="1">
      <c r="A35" s="593" t="s">
        <v>62</v>
      </c>
      <c r="B35" s="593"/>
      <c r="C35" s="315">
        <f>SUM(C33:C34,C25:C26,C19:C20,C5)</f>
        <v>3241</v>
      </c>
      <c r="D35" s="315">
        <f>SUM(D33:D34,D25:D26,D19:D20,D5)</f>
        <v>26041</v>
      </c>
      <c r="E35" s="315">
        <v>250</v>
      </c>
      <c r="F35" s="315">
        <v>68</v>
      </c>
      <c r="G35" s="315">
        <f>SUM(G33:G34,G25:G26,G19:G20,G5)</f>
        <v>6177</v>
      </c>
      <c r="H35" s="315">
        <v>20353</v>
      </c>
      <c r="I35" s="315">
        <v>12903</v>
      </c>
      <c r="J35" s="315">
        <f>SUM(J33:J34,J25:J26,J19:J20,J5)</f>
        <v>1353</v>
      </c>
      <c r="K35" s="315">
        <v>1353</v>
      </c>
      <c r="L35" s="315">
        <v>1347</v>
      </c>
      <c r="M35" s="315">
        <f>SUM(M33:M34,M25:M26,M19:M20,M5)</f>
        <v>380</v>
      </c>
      <c r="N35" s="315">
        <v>2885</v>
      </c>
      <c r="O35" s="315">
        <v>2679</v>
      </c>
      <c r="P35" s="315">
        <v>26041</v>
      </c>
      <c r="Q35" s="315">
        <v>25203</v>
      </c>
      <c r="R35" s="315">
        <v>12537</v>
      </c>
      <c r="S35" s="315">
        <f>SUM(S33:S34,S25:S26,S19:S20,S5)</f>
        <v>1245</v>
      </c>
      <c r="T35" s="315">
        <v>1455</v>
      </c>
      <c r="U35" s="315">
        <v>1058</v>
      </c>
      <c r="V35" s="593" t="s">
        <v>62</v>
      </c>
      <c r="W35" s="593"/>
      <c r="X35" s="315">
        <f>SUM(X33:X34,X25:X26,X19:X20,X5)</f>
        <v>100</v>
      </c>
      <c r="Y35" s="315">
        <v>193</v>
      </c>
      <c r="Z35" s="315">
        <v>143</v>
      </c>
      <c r="AA35" s="315">
        <f>SUM(AA33:AA34,AA25:AA26,AA19:AA20,AA5)</f>
        <v>840</v>
      </c>
      <c r="AB35" s="315">
        <v>840</v>
      </c>
      <c r="AC35" s="315">
        <v>518</v>
      </c>
      <c r="AD35" s="315">
        <f>SUM(AD33:AD34,AD25:AD26,AD19:AD20,AD5)</f>
        <v>2040</v>
      </c>
      <c r="AE35" s="315">
        <v>2040</v>
      </c>
      <c r="AF35" s="315">
        <v>2329</v>
      </c>
      <c r="AG35" s="315">
        <f>SUM(AG33:AG34,AG25:AG26,AG19:AG20,AG5)</f>
        <v>5356</v>
      </c>
      <c r="AH35" s="315">
        <v>6134</v>
      </c>
      <c r="AI35" s="315">
        <v>4583</v>
      </c>
      <c r="AJ35" s="315">
        <f>SUM(AJ33:AJ34,AJ25:AJ26,AJ19:AJ20,AJ5)</f>
        <v>828</v>
      </c>
      <c r="AK35" s="315">
        <v>828</v>
      </c>
      <c r="AL35" s="315">
        <v>677</v>
      </c>
      <c r="AM35" s="315">
        <f>SUM(AM33:AM34,AM25:AM26,AM19:AM20,AM5)</f>
        <v>562</v>
      </c>
      <c r="AN35" s="315">
        <v>562</v>
      </c>
      <c r="AO35" s="315">
        <v>719</v>
      </c>
      <c r="AP35" s="315">
        <f>SUM(AP33:AP34,AP25:AP26,AP19:AP20,AP5)</f>
        <v>11129</v>
      </c>
      <c r="AQ35" s="315">
        <v>10534</v>
      </c>
      <c r="AR35" s="315">
        <v>9376</v>
      </c>
      <c r="AS35" s="315">
        <f>SUM(AS33:AS34,AS25:AS26,AS19:AS20,AS5)</f>
        <v>59292</v>
      </c>
      <c r="AT35" s="472">
        <f>SUM(AT5+AT19+AT20)</f>
        <v>72630</v>
      </c>
      <c r="AU35" s="491">
        <f>SUM(AU5+AU20)</f>
        <v>48937</v>
      </c>
    </row>
    <row r="36" spans="1:47" ht="19.5" customHeight="1">
      <c r="A36" s="606" t="s">
        <v>420</v>
      </c>
      <c r="B36" s="522"/>
      <c r="C36" s="300"/>
      <c r="D36" s="300">
        <v>1</v>
      </c>
      <c r="E36" s="300"/>
      <c r="F36" s="300"/>
      <c r="G36" s="314">
        <v>3</v>
      </c>
      <c r="H36" s="314">
        <v>4</v>
      </c>
      <c r="I36" s="314">
        <v>4</v>
      </c>
      <c r="J36" s="314"/>
      <c r="K36" s="314"/>
      <c r="L36" s="314"/>
      <c r="M36" s="314"/>
      <c r="N36" s="314"/>
      <c r="O36" s="314"/>
      <c r="P36" s="314">
        <v>1</v>
      </c>
      <c r="Q36" s="314">
        <v>1</v>
      </c>
      <c r="R36" s="314">
        <v>1</v>
      </c>
      <c r="S36" s="314"/>
      <c r="T36" s="314"/>
      <c r="U36" s="314"/>
      <c r="V36" s="606" t="s">
        <v>420</v>
      </c>
      <c r="W36" s="522"/>
      <c r="X36" s="314"/>
      <c r="Y36" s="314"/>
      <c r="Z36" s="314"/>
      <c r="AA36" s="314"/>
      <c r="AB36" s="314"/>
      <c r="AC36" s="314"/>
      <c r="AD36" s="314"/>
      <c r="AE36" s="314"/>
      <c r="AF36" s="314"/>
      <c r="AG36" s="314">
        <v>1</v>
      </c>
      <c r="AH36" s="314">
        <v>1</v>
      </c>
      <c r="AI36" s="314">
        <v>1</v>
      </c>
      <c r="AJ36" s="313"/>
      <c r="AK36" s="313"/>
      <c r="AL36" s="313"/>
      <c r="AM36" s="313"/>
      <c r="AN36" s="313"/>
      <c r="AO36" s="313"/>
      <c r="AP36" s="313"/>
      <c r="AQ36" s="313"/>
      <c r="AR36" s="313"/>
      <c r="AS36" s="307">
        <v>5</v>
      </c>
      <c r="AT36" s="471">
        <v>6</v>
      </c>
      <c r="AU36" s="471">
        <v>6</v>
      </c>
    </row>
    <row r="37" spans="1:57" ht="19.5" customHeight="1">
      <c r="A37" s="316"/>
      <c r="B37" s="317"/>
      <c r="C37" s="318"/>
      <c r="D37" s="318"/>
      <c r="E37" s="318"/>
      <c r="F37" s="318"/>
      <c r="G37" s="319"/>
      <c r="H37" s="319"/>
      <c r="I37" s="319"/>
      <c r="J37" s="319"/>
      <c r="K37" s="319"/>
      <c r="L37" s="319"/>
      <c r="M37" s="319"/>
      <c r="N37" s="319"/>
      <c r="O37" s="319"/>
      <c r="P37" s="319"/>
      <c r="Q37" s="319"/>
      <c r="R37" s="319"/>
      <c r="S37" s="319"/>
      <c r="T37" s="319"/>
      <c r="U37" s="319"/>
      <c r="V37" s="319"/>
      <c r="W37" s="319"/>
      <c r="X37" s="319"/>
      <c r="Y37" s="319"/>
      <c r="Z37" s="319"/>
      <c r="AA37" s="319"/>
      <c r="AB37" s="319"/>
      <c r="AC37" s="319"/>
      <c r="AD37" s="319"/>
      <c r="AE37" s="319"/>
      <c r="AF37" s="319"/>
      <c r="AG37" s="319"/>
      <c r="AH37" s="319"/>
      <c r="AI37" s="319"/>
      <c r="AJ37" s="320"/>
      <c r="AK37" s="320"/>
      <c r="AL37" s="320"/>
      <c r="AM37" s="320"/>
      <c r="AN37" s="320"/>
      <c r="AO37" s="320"/>
      <c r="AP37" s="320"/>
      <c r="AQ37" s="320"/>
      <c r="AR37" s="320"/>
      <c r="AS37" s="320"/>
      <c r="AT37" s="320"/>
      <c r="AU37" s="320"/>
      <c r="AV37" s="388"/>
      <c r="AW37" s="389"/>
      <c r="AX37" s="389"/>
      <c r="AY37" s="389"/>
      <c r="AZ37" s="389"/>
      <c r="BA37" s="389"/>
      <c r="BB37" s="389"/>
      <c r="BC37" s="389"/>
      <c r="BD37" s="389"/>
      <c r="BE37" s="389"/>
    </row>
    <row r="38" spans="1:23" ht="19.5" customHeight="1">
      <c r="A38" s="316"/>
      <c r="B38" s="317"/>
      <c r="C38" s="318"/>
      <c r="D38" s="318"/>
      <c r="E38" s="318"/>
      <c r="F38" s="318"/>
      <c r="G38" s="319"/>
      <c r="H38" s="319"/>
      <c r="I38" s="319"/>
      <c r="J38" s="319"/>
      <c r="K38" s="319"/>
      <c r="L38" s="319"/>
      <c r="M38" s="319"/>
      <c r="N38" s="319"/>
      <c r="O38" s="319"/>
      <c r="P38" s="319"/>
      <c r="Q38" s="319"/>
      <c r="R38" s="319"/>
      <c r="S38" s="319"/>
      <c r="T38" s="319"/>
      <c r="U38" s="319"/>
      <c r="V38" s="319"/>
      <c r="W38" s="319"/>
    </row>
    <row r="39" spans="1:23" ht="30.75" customHeight="1">
      <c r="A39" s="612" t="s">
        <v>485</v>
      </c>
      <c r="B39" s="612"/>
      <c r="C39" s="612"/>
      <c r="D39" s="612"/>
      <c r="E39" s="612"/>
      <c r="F39" s="612"/>
      <c r="G39" s="612"/>
      <c r="H39" s="612"/>
      <c r="I39" s="612"/>
      <c r="J39" s="612"/>
      <c r="K39" s="612"/>
      <c r="L39" s="612"/>
      <c r="M39" s="612"/>
      <c r="N39" s="612"/>
      <c r="O39" s="612"/>
      <c r="P39" s="612"/>
      <c r="Q39" s="612"/>
      <c r="R39" s="612"/>
      <c r="S39" s="612"/>
      <c r="T39" s="612"/>
      <c r="U39" s="612"/>
      <c r="V39" s="424"/>
      <c r="W39" s="424"/>
    </row>
    <row r="40" spans="1:23" ht="12.75">
      <c r="A40" s="304"/>
      <c r="B40" s="304"/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529" t="s">
        <v>574</v>
      </c>
      <c r="O40" s="529"/>
      <c r="P40" s="529"/>
      <c r="Q40" s="529"/>
      <c r="R40" s="529"/>
      <c r="S40" s="529"/>
      <c r="T40" s="529"/>
      <c r="U40" s="529"/>
      <c r="V40" s="425"/>
      <c r="W40" s="425"/>
    </row>
    <row r="41" spans="1:34" ht="22.5" customHeight="1">
      <c r="A41" s="583" t="s">
        <v>40</v>
      </c>
      <c r="B41" s="584"/>
      <c r="C41" s="577" t="s">
        <v>498</v>
      </c>
      <c r="D41" s="578"/>
      <c r="E41" s="578"/>
      <c r="F41" s="579"/>
      <c r="G41" s="577" t="s">
        <v>499</v>
      </c>
      <c r="H41" s="578"/>
      <c r="I41" s="579"/>
      <c r="J41" s="577" t="s">
        <v>500</v>
      </c>
      <c r="K41" s="578"/>
      <c r="L41" s="579"/>
      <c r="M41" s="577" t="s">
        <v>501</v>
      </c>
      <c r="N41" s="578"/>
      <c r="O41" s="579"/>
      <c r="P41" s="577" t="s">
        <v>551</v>
      </c>
      <c r="Q41" s="578"/>
      <c r="R41" s="579"/>
      <c r="S41" s="577" t="s">
        <v>553</v>
      </c>
      <c r="T41" s="578"/>
      <c r="U41" s="579"/>
      <c r="V41" s="583" t="s">
        <v>40</v>
      </c>
      <c r="W41" s="584"/>
      <c r="X41" s="577" t="s">
        <v>82</v>
      </c>
      <c r="Y41" s="578"/>
      <c r="Z41" s="579"/>
      <c r="AA41" s="426"/>
      <c r="AB41" s="587" t="s">
        <v>575</v>
      </c>
      <c r="AC41" s="588"/>
      <c r="AD41" s="588"/>
      <c r="AE41" s="588"/>
      <c r="AF41" s="588"/>
      <c r="AG41" s="588"/>
      <c r="AH41" s="588"/>
    </row>
    <row r="42" spans="1:28" ht="22.5" customHeight="1">
      <c r="A42" s="585"/>
      <c r="B42" s="586"/>
      <c r="C42" s="306" t="s">
        <v>519</v>
      </c>
      <c r="D42" s="306"/>
      <c r="E42" s="306" t="s">
        <v>520</v>
      </c>
      <c r="F42" s="296" t="s">
        <v>537</v>
      </c>
      <c r="G42" s="306" t="s">
        <v>519</v>
      </c>
      <c r="H42" s="306" t="s">
        <v>520</v>
      </c>
      <c r="I42" s="296" t="s">
        <v>537</v>
      </c>
      <c r="J42" s="306" t="s">
        <v>519</v>
      </c>
      <c r="K42" s="306" t="s">
        <v>520</v>
      </c>
      <c r="L42" s="296" t="s">
        <v>537</v>
      </c>
      <c r="M42" s="306" t="s">
        <v>519</v>
      </c>
      <c r="N42" s="306" t="s">
        <v>520</v>
      </c>
      <c r="O42" s="296" t="s">
        <v>537</v>
      </c>
      <c r="P42" s="306" t="s">
        <v>519</v>
      </c>
      <c r="Q42" s="306" t="s">
        <v>520</v>
      </c>
      <c r="R42" s="296" t="s">
        <v>537</v>
      </c>
      <c r="S42" s="306" t="s">
        <v>519</v>
      </c>
      <c r="T42" s="306" t="s">
        <v>520</v>
      </c>
      <c r="U42" s="296" t="s">
        <v>537</v>
      </c>
      <c r="V42" s="585"/>
      <c r="W42" s="586"/>
      <c r="X42" s="306" t="s">
        <v>519</v>
      </c>
      <c r="Y42" s="306" t="s">
        <v>520</v>
      </c>
      <c r="Z42" s="296" t="s">
        <v>537</v>
      </c>
      <c r="AA42" s="427"/>
      <c r="AB42" s="427"/>
    </row>
    <row r="43" spans="1:28" ht="12.75">
      <c r="A43" s="597" t="s">
        <v>16</v>
      </c>
      <c r="B43" s="582"/>
      <c r="C43" s="310">
        <v>2612</v>
      </c>
      <c r="D43" s="310">
        <f>SUM(D44:D48)</f>
        <v>0</v>
      </c>
      <c r="E43" s="310">
        <v>3636</v>
      </c>
      <c r="F43" s="310">
        <v>3392</v>
      </c>
      <c r="G43" s="310">
        <f>SUM(G44:G48)</f>
        <v>0</v>
      </c>
      <c r="H43" s="310"/>
      <c r="I43" s="310"/>
      <c r="J43" s="310">
        <v>500</v>
      </c>
      <c r="K43" s="310">
        <v>500</v>
      </c>
      <c r="L43" s="310">
        <v>389</v>
      </c>
      <c r="M43" s="310">
        <v>1885</v>
      </c>
      <c r="N43" s="310">
        <v>1885</v>
      </c>
      <c r="O43" s="310">
        <v>1953</v>
      </c>
      <c r="P43" s="310"/>
      <c r="Q43" s="310"/>
      <c r="R43" s="310"/>
      <c r="S43" s="310"/>
      <c r="T43" s="310"/>
      <c r="U43" s="310"/>
      <c r="V43" s="597" t="s">
        <v>16</v>
      </c>
      <c r="W43" s="582"/>
      <c r="X43" s="310">
        <v>4997</v>
      </c>
      <c r="Y43" s="310">
        <v>6021</v>
      </c>
      <c r="Z43" s="310">
        <v>5734</v>
      </c>
      <c r="AA43" s="428"/>
      <c r="AB43" s="428"/>
    </row>
    <row r="44" spans="1:28" ht="25.5">
      <c r="A44" s="289"/>
      <c r="B44" s="290" t="s">
        <v>17</v>
      </c>
      <c r="C44" s="289"/>
      <c r="D44" s="300"/>
      <c r="E44" s="300"/>
      <c r="F44" s="300"/>
      <c r="G44" s="300"/>
      <c r="H44" s="300"/>
      <c r="I44" s="300"/>
      <c r="J44" s="300"/>
      <c r="K44" s="300"/>
      <c r="L44" s="300"/>
      <c r="M44" s="300"/>
      <c r="N44" s="300"/>
      <c r="O44" s="300"/>
      <c r="P44" s="300"/>
      <c r="Q44" s="300"/>
      <c r="R44" s="300"/>
      <c r="S44" s="300"/>
      <c r="T44" s="300"/>
      <c r="U44" s="300"/>
      <c r="V44" s="289"/>
      <c r="W44" s="290" t="s">
        <v>17</v>
      </c>
      <c r="X44" s="300"/>
      <c r="Y44" s="300"/>
      <c r="Z44" s="300"/>
      <c r="AA44" s="318"/>
      <c r="AB44" s="318"/>
    </row>
    <row r="45" spans="1:28" ht="12.75">
      <c r="A45" s="289"/>
      <c r="B45" s="290" t="s">
        <v>18</v>
      </c>
      <c r="C45" s="289">
        <v>2318</v>
      </c>
      <c r="D45" s="300"/>
      <c r="E45" s="300">
        <v>2318</v>
      </c>
      <c r="F45" s="300">
        <v>2239</v>
      </c>
      <c r="G45" s="300"/>
      <c r="H45" s="300"/>
      <c r="I45" s="300"/>
      <c r="J45" s="300">
        <v>500</v>
      </c>
      <c r="K45" s="300">
        <v>500</v>
      </c>
      <c r="L45" s="300">
        <v>389</v>
      </c>
      <c r="M45" s="300">
        <v>1571</v>
      </c>
      <c r="N45" s="300">
        <v>1571</v>
      </c>
      <c r="O45" s="300">
        <v>1596</v>
      </c>
      <c r="P45" s="300"/>
      <c r="Q45" s="300"/>
      <c r="R45" s="300"/>
      <c r="S45" s="300"/>
      <c r="T45" s="300"/>
      <c r="U45" s="300"/>
      <c r="V45" s="289"/>
      <c r="W45" s="290" t="s">
        <v>18</v>
      </c>
      <c r="X45" s="300">
        <v>4389</v>
      </c>
      <c r="Y45" s="300">
        <v>4389</v>
      </c>
      <c r="Z45" s="300">
        <v>4224</v>
      </c>
      <c r="AA45" s="318"/>
      <c r="AB45" s="318"/>
    </row>
    <row r="46" spans="1:28" ht="12.75">
      <c r="A46" s="289"/>
      <c r="B46" s="290" t="s">
        <v>421</v>
      </c>
      <c r="C46" s="289">
        <v>254</v>
      </c>
      <c r="D46" s="300"/>
      <c r="E46" s="300">
        <v>289</v>
      </c>
      <c r="F46" s="300">
        <v>106</v>
      </c>
      <c r="G46" s="300"/>
      <c r="H46" s="300"/>
      <c r="I46" s="300"/>
      <c r="J46" s="300"/>
      <c r="K46" s="300"/>
      <c r="L46" s="300"/>
      <c r="M46" s="300">
        <v>314</v>
      </c>
      <c r="N46" s="300">
        <v>314</v>
      </c>
      <c r="O46" s="300">
        <v>357</v>
      </c>
      <c r="P46" s="300"/>
      <c r="Q46" s="300"/>
      <c r="R46" s="300"/>
      <c r="S46" s="300"/>
      <c r="T46" s="300"/>
      <c r="U46" s="300"/>
      <c r="V46" s="289"/>
      <c r="W46" s="290" t="s">
        <v>421</v>
      </c>
      <c r="X46" s="300">
        <v>568</v>
      </c>
      <c r="Y46" s="300">
        <v>603</v>
      </c>
      <c r="Z46" s="300">
        <v>463</v>
      </c>
      <c r="AA46" s="318"/>
      <c r="AB46" s="318"/>
    </row>
    <row r="47" spans="1:28" ht="12.75">
      <c r="A47" s="289"/>
      <c r="B47" s="290" t="s">
        <v>21</v>
      </c>
      <c r="C47" s="289">
        <v>40</v>
      </c>
      <c r="D47" s="301"/>
      <c r="E47" s="301">
        <v>1029</v>
      </c>
      <c r="F47" s="301">
        <v>1047</v>
      </c>
      <c r="G47" s="301"/>
      <c r="H47" s="301"/>
      <c r="I47" s="301"/>
      <c r="J47" s="301"/>
      <c r="K47" s="301"/>
      <c r="L47" s="301"/>
      <c r="M47" s="301"/>
      <c r="N47" s="301"/>
      <c r="O47" s="301"/>
      <c r="P47" s="301"/>
      <c r="Q47" s="301"/>
      <c r="R47" s="301"/>
      <c r="S47" s="301"/>
      <c r="T47" s="301"/>
      <c r="U47" s="301"/>
      <c r="V47" s="289"/>
      <c r="W47" s="290" t="s">
        <v>21</v>
      </c>
      <c r="X47" s="301">
        <v>40</v>
      </c>
      <c r="Y47" s="301">
        <v>1029</v>
      </c>
      <c r="Z47" s="301">
        <v>1047</v>
      </c>
      <c r="AA47" s="429"/>
      <c r="AB47" s="429"/>
    </row>
    <row r="48" spans="1:28" ht="25.5">
      <c r="A48" s="289"/>
      <c r="B48" s="290" t="s">
        <v>422</v>
      </c>
      <c r="C48" s="289"/>
      <c r="D48" s="301"/>
      <c r="E48" s="301"/>
      <c r="F48" s="301"/>
      <c r="G48" s="301"/>
      <c r="H48" s="301"/>
      <c r="I48" s="301"/>
      <c r="J48" s="301"/>
      <c r="K48" s="301"/>
      <c r="L48" s="301"/>
      <c r="M48" s="301"/>
      <c r="N48" s="301"/>
      <c r="O48" s="301"/>
      <c r="P48" s="301"/>
      <c r="Q48" s="301"/>
      <c r="R48" s="301"/>
      <c r="S48" s="301"/>
      <c r="T48" s="301"/>
      <c r="U48" s="301"/>
      <c r="V48" s="289"/>
      <c r="W48" s="290" t="s">
        <v>422</v>
      </c>
      <c r="X48" s="301"/>
      <c r="Y48" s="301"/>
      <c r="Z48" s="301"/>
      <c r="AA48" s="429"/>
      <c r="AB48" s="429"/>
    </row>
    <row r="49" spans="1:28" ht="12.75">
      <c r="A49" s="597" t="s">
        <v>423</v>
      </c>
      <c r="B49" s="582"/>
      <c r="C49" s="310">
        <f>SUM(C50:C53)</f>
        <v>0</v>
      </c>
      <c r="D49" s="310">
        <f>SUM(D50:D53)</f>
        <v>0</v>
      </c>
      <c r="E49" s="310">
        <v>92</v>
      </c>
      <c r="F49" s="310">
        <v>93</v>
      </c>
      <c r="G49" s="310">
        <v>6168</v>
      </c>
      <c r="H49" s="310">
        <v>15553</v>
      </c>
      <c r="I49" s="310">
        <v>13393</v>
      </c>
      <c r="J49" s="310">
        <f>SUM(J50:J53)</f>
        <v>0</v>
      </c>
      <c r="K49" s="310"/>
      <c r="L49" s="310"/>
      <c r="M49" s="310">
        <f>SUM(M50:M53)</f>
        <v>0</v>
      </c>
      <c r="N49" s="310"/>
      <c r="O49" s="310"/>
      <c r="P49" s="310">
        <v>0</v>
      </c>
      <c r="Q49" s="310">
        <v>234</v>
      </c>
      <c r="R49" s="310">
        <v>234</v>
      </c>
      <c r="S49" s="310">
        <v>0</v>
      </c>
      <c r="T49" s="310">
        <v>2392</v>
      </c>
      <c r="U49" s="310">
        <v>2392</v>
      </c>
      <c r="V49" s="597" t="s">
        <v>423</v>
      </c>
      <c r="W49" s="582"/>
      <c r="X49" s="310">
        <v>6168</v>
      </c>
      <c r="Y49" s="310">
        <v>18271</v>
      </c>
      <c r="Z49" s="310">
        <v>16112</v>
      </c>
      <c r="AA49" s="428"/>
      <c r="AB49" s="428"/>
    </row>
    <row r="50" spans="1:28" ht="12.75">
      <c r="A50" s="289"/>
      <c r="B50" s="290" t="s">
        <v>14</v>
      </c>
      <c r="C50" s="289"/>
      <c r="D50" s="301"/>
      <c r="E50" s="301">
        <v>92</v>
      </c>
      <c r="F50" s="301">
        <v>93</v>
      </c>
      <c r="G50" s="301"/>
      <c r="H50" s="301"/>
      <c r="I50" s="301"/>
      <c r="J50" s="301"/>
      <c r="K50" s="301"/>
      <c r="L50" s="301"/>
      <c r="M50" s="301"/>
      <c r="N50" s="301"/>
      <c r="O50" s="301"/>
      <c r="P50" s="301"/>
      <c r="Q50" s="301"/>
      <c r="R50" s="301"/>
      <c r="S50" s="301"/>
      <c r="T50" s="301"/>
      <c r="U50" s="301"/>
      <c r="V50" s="289"/>
      <c r="W50" s="290" t="s">
        <v>14</v>
      </c>
      <c r="X50" s="301"/>
      <c r="Y50" s="301">
        <v>92</v>
      </c>
      <c r="Z50" s="301">
        <v>93</v>
      </c>
      <c r="AA50" s="429"/>
      <c r="AB50" s="429"/>
    </row>
    <row r="51" spans="1:28" ht="12.75">
      <c r="A51" s="289"/>
      <c r="B51" s="290" t="s">
        <v>13</v>
      </c>
      <c r="C51" s="289"/>
      <c r="D51" s="301"/>
      <c r="E51" s="301"/>
      <c r="F51" s="301"/>
      <c r="G51" s="301"/>
      <c r="H51" s="301"/>
      <c r="I51" s="301"/>
      <c r="J51" s="301"/>
      <c r="K51" s="301"/>
      <c r="L51" s="301"/>
      <c r="M51" s="301"/>
      <c r="N51" s="301"/>
      <c r="O51" s="301"/>
      <c r="P51" s="301"/>
      <c r="Q51" s="301"/>
      <c r="R51" s="301"/>
      <c r="S51" s="301"/>
      <c r="T51" s="301">
        <v>663</v>
      </c>
      <c r="U51" s="301">
        <v>663</v>
      </c>
      <c r="V51" s="289"/>
      <c r="W51" s="290" t="s">
        <v>13</v>
      </c>
      <c r="X51" s="301"/>
      <c r="Y51" s="301">
        <v>663</v>
      </c>
      <c r="Z51" s="301">
        <v>663</v>
      </c>
      <c r="AA51" s="429"/>
      <c r="AB51" s="429"/>
    </row>
    <row r="52" spans="1:28" ht="12.75">
      <c r="A52" s="289"/>
      <c r="B52" s="290" t="s">
        <v>554</v>
      </c>
      <c r="C52" s="289"/>
      <c r="D52" s="301"/>
      <c r="E52" s="301"/>
      <c r="F52" s="301"/>
      <c r="G52" s="301"/>
      <c r="H52" s="301"/>
      <c r="I52" s="301"/>
      <c r="J52" s="301"/>
      <c r="K52" s="301"/>
      <c r="L52" s="301"/>
      <c r="M52" s="301"/>
      <c r="N52" s="301"/>
      <c r="O52" s="301"/>
      <c r="P52" s="301">
        <v>0</v>
      </c>
      <c r="Q52" s="301">
        <v>234</v>
      </c>
      <c r="R52" s="301">
        <v>234</v>
      </c>
      <c r="S52" s="301">
        <v>0</v>
      </c>
      <c r="T52" s="301">
        <v>1729</v>
      </c>
      <c r="U52" s="301">
        <v>1729</v>
      </c>
      <c r="V52" s="289"/>
      <c r="W52" s="290" t="s">
        <v>555</v>
      </c>
      <c r="X52" s="301"/>
      <c r="Y52" s="301">
        <v>1963</v>
      </c>
      <c r="Z52" s="301">
        <v>1963</v>
      </c>
      <c r="AA52" s="429"/>
      <c r="AB52" s="429"/>
    </row>
    <row r="53" spans="1:28" ht="12.75">
      <c r="A53" s="289"/>
      <c r="B53" s="289" t="s">
        <v>10</v>
      </c>
      <c r="C53" s="289">
        <f>SUM(C54:C55)</f>
        <v>0</v>
      </c>
      <c r="D53" s="289">
        <f>SUM(D54:D55)</f>
        <v>0</v>
      </c>
      <c r="E53" s="289"/>
      <c r="F53" s="289"/>
      <c r="G53" s="289">
        <v>6168</v>
      </c>
      <c r="H53" s="289">
        <v>15553</v>
      </c>
      <c r="I53" s="289">
        <v>13393</v>
      </c>
      <c r="J53" s="289">
        <f>SUM(J54:J55)</f>
        <v>0</v>
      </c>
      <c r="K53" s="289"/>
      <c r="L53" s="289"/>
      <c r="M53" s="289">
        <f>SUM(M54:M55)</f>
        <v>0</v>
      </c>
      <c r="N53" s="289"/>
      <c r="O53" s="289"/>
      <c r="P53" s="289"/>
      <c r="Q53" s="289"/>
      <c r="R53" s="289"/>
      <c r="S53" s="289"/>
      <c r="T53" s="289"/>
      <c r="U53" s="289"/>
      <c r="V53" s="289"/>
      <c r="W53" s="289" t="s">
        <v>10</v>
      </c>
      <c r="X53" s="289">
        <v>6168</v>
      </c>
      <c r="Y53" s="289">
        <v>15553</v>
      </c>
      <c r="Z53" s="289">
        <v>13393</v>
      </c>
      <c r="AA53" s="430"/>
      <c r="AB53" s="430"/>
    </row>
    <row r="54" spans="1:28" ht="12.75">
      <c r="A54" s="289"/>
      <c r="B54" s="290" t="s">
        <v>424</v>
      </c>
      <c r="C54" s="289"/>
      <c r="D54" s="301"/>
      <c r="E54" s="301"/>
      <c r="F54" s="301"/>
      <c r="G54" s="301">
        <v>6168</v>
      </c>
      <c r="H54" s="301">
        <v>6168</v>
      </c>
      <c r="I54" s="301">
        <v>6168</v>
      </c>
      <c r="J54" s="301"/>
      <c r="K54" s="301"/>
      <c r="L54" s="301"/>
      <c r="M54" s="301"/>
      <c r="N54" s="301"/>
      <c r="O54" s="301"/>
      <c r="P54" s="301"/>
      <c r="Q54" s="301"/>
      <c r="R54" s="301"/>
      <c r="S54" s="301"/>
      <c r="T54" s="301"/>
      <c r="U54" s="301"/>
      <c r="V54" s="289"/>
      <c r="W54" s="290" t="s">
        <v>424</v>
      </c>
      <c r="X54" s="301">
        <v>6168</v>
      </c>
      <c r="Y54" s="301">
        <v>6168</v>
      </c>
      <c r="Z54" s="301">
        <v>6168</v>
      </c>
      <c r="AA54" s="429"/>
      <c r="AB54" s="429"/>
    </row>
    <row r="55" spans="1:28" ht="12.75">
      <c r="A55" s="289"/>
      <c r="B55" s="290" t="s">
        <v>425</v>
      </c>
      <c r="C55" s="289"/>
      <c r="D55" s="301"/>
      <c r="E55" s="301"/>
      <c r="F55" s="301"/>
      <c r="G55" s="301"/>
      <c r="H55" s="301">
        <v>6005</v>
      </c>
      <c r="I55" s="301">
        <v>3845</v>
      </c>
      <c r="J55" s="301"/>
      <c r="K55" s="301"/>
      <c r="L55" s="301"/>
      <c r="M55" s="301"/>
      <c r="N55" s="301"/>
      <c r="O55" s="301"/>
      <c r="P55" s="301"/>
      <c r="Q55" s="301"/>
      <c r="R55" s="301"/>
      <c r="S55" s="301"/>
      <c r="T55" s="301"/>
      <c r="U55" s="301"/>
      <c r="V55" s="289"/>
      <c r="W55" s="290" t="s">
        <v>425</v>
      </c>
      <c r="X55" s="301"/>
      <c r="Y55" s="301">
        <v>6005</v>
      </c>
      <c r="Z55" s="301">
        <v>3845</v>
      </c>
      <c r="AA55" s="429"/>
      <c r="AB55" s="429"/>
    </row>
    <row r="56" spans="1:28" ht="25.5">
      <c r="A56" s="289"/>
      <c r="B56" s="289" t="s">
        <v>426</v>
      </c>
      <c r="C56" s="289"/>
      <c r="D56" s="301"/>
      <c r="E56" s="301"/>
      <c r="F56" s="301"/>
      <c r="G56" s="301"/>
      <c r="H56" s="301"/>
      <c r="I56" s="301"/>
      <c r="J56" s="301"/>
      <c r="K56" s="301"/>
      <c r="L56" s="301"/>
      <c r="M56" s="301"/>
      <c r="N56" s="301"/>
      <c r="O56" s="301"/>
      <c r="P56" s="301"/>
      <c r="Q56" s="301"/>
      <c r="R56" s="301"/>
      <c r="S56" s="301"/>
      <c r="T56" s="301"/>
      <c r="U56" s="301"/>
      <c r="V56" s="289"/>
      <c r="W56" s="289" t="s">
        <v>426</v>
      </c>
      <c r="X56" s="301"/>
      <c r="Y56" s="301"/>
      <c r="Z56" s="301"/>
      <c r="AA56" s="429"/>
      <c r="AB56" s="429"/>
    </row>
    <row r="57" spans="1:28" ht="25.5">
      <c r="A57" s="289"/>
      <c r="B57" s="289" t="s">
        <v>427</v>
      </c>
      <c r="C57" s="289"/>
      <c r="D57" s="301"/>
      <c r="E57" s="301"/>
      <c r="F57" s="301"/>
      <c r="G57" s="301"/>
      <c r="H57" s="301">
        <v>3380</v>
      </c>
      <c r="I57" s="301">
        <v>3380</v>
      </c>
      <c r="J57" s="301"/>
      <c r="K57" s="301"/>
      <c r="L57" s="301"/>
      <c r="M57" s="301"/>
      <c r="N57" s="301"/>
      <c r="O57" s="301"/>
      <c r="P57" s="301"/>
      <c r="Q57" s="301"/>
      <c r="R57" s="301"/>
      <c r="S57" s="301"/>
      <c r="T57" s="301"/>
      <c r="U57" s="301"/>
      <c r="V57" s="289"/>
      <c r="W57" s="289" t="s">
        <v>427</v>
      </c>
      <c r="X57" s="301"/>
      <c r="Y57" s="301">
        <v>3380</v>
      </c>
      <c r="Z57" s="301">
        <v>3380</v>
      </c>
      <c r="AA57" s="429"/>
      <c r="AB57" s="429"/>
    </row>
    <row r="58" spans="1:28" ht="12.75">
      <c r="A58" s="289"/>
      <c r="B58" s="289" t="s">
        <v>428</v>
      </c>
      <c r="C58" s="289"/>
      <c r="D58" s="301"/>
      <c r="E58" s="301"/>
      <c r="F58" s="301"/>
      <c r="G58" s="301"/>
      <c r="H58" s="301"/>
      <c r="I58" s="301"/>
      <c r="J58" s="301"/>
      <c r="K58" s="301"/>
      <c r="L58" s="301"/>
      <c r="M58" s="301"/>
      <c r="N58" s="301"/>
      <c r="O58" s="301"/>
      <c r="P58" s="301"/>
      <c r="Q58" s="301"/>
      <c r="R58" s="301"/>
      <c r="S58" s="301"/>
      <c r="T58" s="301"/>
      <c r="U58" s="301"/>
      <c r="V58" s="289"/>
      <c r="W58" s="289" t="s">
        <v>428</v>
      </c>
      <c r="X58" s="301"/>
      <c r="Y58" s="301"/>
      <c r="Z58" s="301"/>
      <c r="AA58" s="429"/>
      <c r="AB58" s="429"/>
    </row>
    <row r="59" spans="1:28" ht="12.75">
      <c r="A59" s="289"/>
      <c r="B59" s="289" t="s">
        <v>429</v>
      </c>
      <c r="C59" s="289"/>
      <c r="D59" s="301"/>
      <c r="E59" s="301"/>
      <c r="F59" s="301"/>
      <c r="G59" s="301"/>
      <c r="H59" s="301"/>
      <c r="I59" s="301"/>
      <c r="J59" s="301"/>
      <c r="K59" s="301"/>
      <c r="L59" s="301"/>
      <c r="M59" s="301"/>
      <c r="N59" s="301"/>
      <c r="O59" s="301"/>
      <c r="P59" s="301"/>
      <c r="Q59" s="301"/>
      <c r="R59" s="301"/>
      <c r="S59" s="301"/>
      <c r="T59" s="301"/>
      <c r="U59" s="301"/>
      <c r="V59" s="289"/>
      <c r="W59" s="289" t="s">
        <v>429</v>
      </c>
      <c r="X59" s="301"/>
      <c r="Y59" s="301"/>
      <c r="Z59" s="301"/>
      <c r="AA59" s="429"/>
      <c r="AB59" s="429"/>
    </row>
    <row r="60" spans="1:28" ht="12.75">
      <c r="A60" s="289"/>
      <c r="B60" s="289" t="s">
        <v>430</v>
      </c>
      <c r="C60" s="289"/>
      <c r="D60" s="301"/>
      <c r="E60" s="301"/>
      <c r="F60" s="301"/>
      <c r="G60" s="301"/>
      <c r="H60" s="301"/>
      <c r="I60" s="301"/>
      <c r="J60" s="301"/>
      <c r="K60" s="301"/>
      <c r="L60" s="301"/>
      <c r="M60" s="301"/>
      <c r="N60" s="301"/>
      <c r="O60" s="301"/>
      <c r="P60" s="301"/>
      <c r="Q60" s="301"/>
      <c r="R60" s="301"/>
      <c r="S60" s="301"/>
      <c r="T60" s="301"/>
      <c r="U60" s="301"/>
      <c r="V60" s="289"/>
      <c r="W60" s="289" t="s">
        <v>430</v>
      </c>
      <c r="X60" s="301"/>
      <c r="Y60" s="301"/>
      <c r="Z60" s="301"/>
      <c r="AA60" s="429"/>
      <c r="AB60" s="429"/>
    </row>
    <row r="61" spans="1:28" ht="12.75">
      <c r="A61" s="580" t="s">
        <v>431</v>
      </c>
      <c r="B61" s="580"/>
      <c r="C61" s="310">
        <f>SUM(C62:C63)</f>
        <v>0</v>
      </c>
      <c r="D61" s="310">
        <f>SUM(D62:D63)</f>
        <v>0</v>
      </c>
      <c r="E61" s="310"/>
      <c r="F61" s="310"/>
      <c r="G61" s="310">
        <v>30634</v>
      </c>
      <c r="H61" s="310">
        <v>30668</v>
      </c>
      <c r="I61" s="310">
        <v>40752</v>
      </c>
      <c r="J61" s="310">
        <f>SUM(J62:J63)</f>
        <v>0</v>
      </c>
      <c r="K61" s="310"/>
      <c r="L61" s="310"/>
      <c r="M61" s="310">
        <f>SUM(M62:M63)</f>
        <v>0</v>
      </c>
      <c r="N61" s="310"/>
      <c r="O61" s="310"/>
      <c r="P61" s="310"/>
      <c r="Q61" s="310"/>
      <c r="R61" s="310"/>
      <c r="S61" s="310"/>
      <c r="T61" s="310"/>
      <c r="U61" s="310"/>
      <c r="V61" s="580" t="s">
        <v>431</v>
      </c>
      <c r="W61" s="580"/>
      <c r="X61" s="310">
        <v>30634</v>
      </c>
      <c r="Y61" s="310">
        <v>30668</v>
      </c>
      <c r="Z61" s="310">
        <v>40752</v>
      </c>
      <c r="AA61" s="428"/>
      <c r="AB61" s="428"/>
    </row>
    <row r="62" spans="1:28" ht="25.5">
      <c r="A62" s="289"/>
      <c r="B62" s="309" t="s">
        <v>432</v>
      </c>
      <c r="C62" s="310"/>
      <c r="D62" s="301"/>
      <c r="E62" s="301"/>
      <c r="F62" s="301"/>
      <c r="G62" s="301">
        <v>30634</v>
      </c>
      <c r="H62" s="301">
        <v>30668</v>
      </c>
      <c r="I62" s="301">
        <v>40752</v>
      </c>
      <c r="J62" s="301"/>
      <c r="K62" s="301"/>
      <c r="L62" s="301"/>
      <c r="M62" s="301"/>
      <c r="N62" s="301"/>
      <c r="O62" s="301"/>
      <c r="P62" s="301"/>
      <c r="Q62" s="301"/>
      <c r="R62" s="301"/>
      <c r="S62" s="301"/>
      <c r="T62" s="301"/>
      <c r="U62" s="301"/>
      <c r="V62" s="289"/>
      <c r="W62" s="309" t="s">
        <v>432</v>
      </c>
      <c r="X62" s="301">
        <v>30634</v>
      </c>
      <c r="Y62" s="301">
        <v>30668</v>
      </c>
      <c r="Z62" s="301">
        <v>40752</v>
      </c>
      <c r="AA62" s="429"/>
      <c r="AB62" s="429"/>
    </row>
    <row r="63" spans="1:28" ht="38.25">
      <c r="A63" s="289"/>
      <c r="B63" s="309" t="s">
        <v>433</v>
      </c>
      <c r="C63" s="310"/>
      <c r="D63" s="301"/>
      <c r="E63" s="301"/>
      <c r="F63" s="301"/>
      <c r="G63" s="301"/>
      <c r="H63" s="301"/>
      <c r="I63" s="301"/>
      <c r="J63" s="301"/>
      <c r="K63" s="301"/>
      <c r="L63" s="301"/>
      <c r="M63" s="301"/>
      <c r="N63" s="301"/>
      <c r="O63" s="301"/>
      <c r="P63" s="301"/>
      <c r="Q63" s="301"/>
      <c r="R63" s="301"/>
      <c r="S63" s="301"/>
      <c r="T63" s="301"/>
      <c r="U63" s="301"/>
      <c r="V63" s="289"/>
      <c r="W63" s="309" t="s">
        <v>433</v>
      </c>
      <c r="X63" s="301"/>
      <c r="Y63" s="301"/>
      <c r="Z63" s="301"/>
      <c r="AA63" s="429"/>
      <c r="AB63" s="429"/>
    </row>
    <row r="64" spans="1:28" ht="12.75">
      <c r="A64" s="580" t="s">
        <v>434</v>
      </c>
      <c r="B64" s="580"/>
      <c r="C64" s="310">
        <f aca="true" t="shared" si="0" ref="C64:M64">SUM(C65:C66)</f>
        <v>0</v>
      </c>
      <c r="D64" s="310">
        <f t="shared" si="0"/>
        <v>0</v>
      </c>
      <c r="E64" s="310"/>
      <c r="F64" s="310"/>
      <c r="G64" s="310">
        <f t="shared" si="0"/>
        <v>0</v>
      </c>
      <c r="H64" s="310"/>
      <c r="I64" s="310"/>
      <c r="J64" s="310">
        <f t="shared" si="0"/>
        <v>0</v>
      </c>
      <c r="K64" s="310"/>
      <c r="L64" s="310"/>
      <c r="M64" s="310">
        <f t="shared" si="0"/>
        <v>0</v>
      </c>
      <c r="N64" s="310"/>
      <c r="O64" s="310"/>
      <c r="P64" s="310"/>
      <c r="Q64" s="310"/>
      <c r="R64" s="310"/>
      <c r="S64" s="310"/>
      <c r="T64" s="310"/>
      <c r="U64" s="310"/>
      <c r="V64" s="580" t="s">
        <v>434</v>
      </c>
      <c r="W64" s="580"/>
      <c r="X64" s="310">
        <f>SUM(X65:X66)</f>
        <v>0</v>
      </c>
      <c r="Y64" s="310"/>
      <c r="Z64" s="310"/>
      <c r="AA64" s="428"/>
      <c r="AB64" s="428"/>
    </row>
    <row r="65" spans="1:28" ht="12.75">
      <c r="A65" s="289"/>
      <c r="B65" s="290" t="s">
        <v>435</v>
      </c>
      <c r="C65" s="290"/>
      <c r="D65" s="301"/>
      <c r="E65" s="301"/>
      <c r="F65" s="301"/>
      <c r="G65" s="301"/>
      <c r="H65" s="301"/>
      <c r="I65" s="301"/>
      <c r="J65" s="301"/>
      <c r="K65" s="301"/>
      <c r="L65" s="301"/>
      <c r="M65" s="301"/>
      <c r="N65" s="301"/>
      <c r="O65" s="301"/>
      <c r="P65" s="301"/>
      <c r="Q65" s="301"/>
      <c r="R65" s="301"/>
      <c r="S65" s="301"/>
      <c r="T65" s="301"/>
      <c r="U65" s="301"/>
      <c r="V65" s="289"/>
      <c r="W65" s="290" t="s">
        <v>435</v>
      </c>
      <c r="X65" s="301"/>
      <c r="Y65" s="301"/>
      <c r="Z65" s="301"/>
      <c r="AA65" s="429"/>
      <c r="AB65" s="429"/>
    </row>
    <row r="66" spans="1:28" ht="12.75">
      <c r="A66" s="289"/>
      <c r="B66" s="289" t="s">
        <v>436</v>
      </c>
      <c r="C66" s="289"/>
      <c r="D66" s="301"/>
      <c r="E66" s="301"/>
      <c r="F66" s="301"/>
      <c r="G66" s="301"/>
      <c r="H66" s="301"/>
      <c r="I66" s="301"/>
      <c r="J66" s="301"/>
      <c r="K66" s="301"/>
      <c r="L66" s="301"/>
      <c r="M66" s="301"/>
      <c r="N66" s="301"/>
      <c r="O66" s="301"/>
      <c r="P66" s="301"/>
      <c r="Q66" s="301"/>
      <c r="R66" s="301"/>
      <c r="S66" s="301"/>
      <c r="T66" s="301"/>
      <c r="U66" s="301"/>
      <c r="V66" s="289"/>
      <c r="W66" s="289" t="s">
        <v>436</v>
      </c>
      <c r="X66" s="301"/>
      <c r="Y66" s="301"/>
      <c r="Z66" s="301"/>
      <c r="AA66" s="429"/>
      <c r="AB66" s="429"/>
    </row>
    <row r="67" spans="1:28" ht="12.75">
      <c r="A67" s="580" t="s">
        <v>437</v>
      </c>
      <c r="B67" s="580"/>
      <c r="C67" s="310"/>
      <c r="D67" s="313"/>
      <c r="E67" s="313"/>
      <c r="F67" s="313"/>
      <c r="G67" s="313">
        <v>450</v>
      </c>
      <c r="H67" s="313">
        <v>627</v>
      </c>
      <c r="I67" s="313">
        <v>492</v>
      </c>
      <c r="J67" s="313"/>
      <c r="K67" s="313"/>
      <c r="L67" s="313"/>
      <c r="M67" s="313"/>
      <c r="N67" s="313"/>
      <c r="O67" s="313"/>
      <c r="P67" s="313"/>
      <c r="Q67" s="313"/>
      <c r="R67" s="313"/>
      <c r="S67" s="313"/>
      <c r="T67" s="313"/>
      <c r="U67" s="313"/>
      <c r="V67" s="580" t="s">
        <v>437</v>
      </c>
      <c r="W67" s="580"/>
      <c r="X67" s="313">
        <v>450</v>
      </c>
      <c r="Y67" s="313">
        <v>627</v>
      </c>
      <c r="Z67" s="313">
        <v>492</v>
      </c>
      <c r="AA67" s="388"/>
      <c r="AB67" s="388"/>
    </row>
    <row r="68" spans="1:28" ht="12.75">
      <c r="A68" s="581" t="s">
        <v>438</v>
      </c>
      <c r="B68" s="582"/>
      <c r="C68" s="289"/>
      <c r="D68" s="301"/>
      <c r="E68" s="301"/>
      <c r="F68" s="301"/>
      <c r="G68" s="301"/>
      <c r="H68" s="301"/>
      <c r="I68" s="301"/>
      <c r="J68" s="301"/>
      <c r="K68" s="301"/>
      <c r="L68" s="301"/>
      <c r="M68" s="301"/>
      <c r="N68" s="301"/>
      <c r="O68" s="301"/>
      <c r="P68" s="301"/>
      <c r="Q68" s="301"/>
      <c r="R68" s="301"/>
      <c r="S68" s="301"/>
      <c r="T68" s="301"/>
      <c r="U68" s="301"/>
      <c r="V68" s="581" t="s">
        <v>438</v>
      </c>
      <c r="W68" s="582"/>
      <c r="X68" s="301"/>
      <c r="Y68" s="301"/>
      <c r="Z68" s="301"/>
      <c r="AA68" s="429"/>
      <c r="AB68" s="429"/>
    </row>
    <row r="69" spans="1:28" ht="12.75">
      <c r="A69" s="580" t="s">
        <v>32</v>
      </c>
      <c r="B69" s="580"/>
      <c r="C69" s="310">
        <v>17043</v>
      </c>
      <c r="D69" s="310">
        <f>SUM(D70:D71)</f>
        <v>0</v>
      </c>
      <c r="E69" s="310">
        <v>17043</v>
      </c>
      <c r="F69" s="310">
        <v>17043</v>
      </c>
      <c r="G69" s="310">
        <f>SUM(G70:G71)</f>
        <v>0</v>
      </c>
      <c r="H69" s="310"/>
      <c r="I69" s="310"/>
      <c r="J69" s="310">
        <f>SUM(J70:J71)</f>
        <v>0</v>
      </c>
      <c r="K69" s="310"/>
      <c r="L69" s="310"/>
      <c r="M69" s="310">
        <f>SUM(M70:M71)</f>
        <v>0</v>
      </c>
      <c r="N69" s="310"/>
      <c r="O69" s="310"/>
      <c r="P69" s="310"/>
      <c r="Q69" s="310"/>
      <c r="R69" s="310"/>
      <c r="S69" s="310"/>
      <c r="T69" s="310"/>
      <c r="U69" s="310"/>
      <c r="V69" s="580" t="s">
        <v>32</v>
      </c>
      <c r="W69" s="580"/>
      <c r="X69" s="310">
        <v>17043</v>
      </c>
      <c r="Y69" s="310">
        <v>17043</v>
      </c>
      <c r="Z69" s="310">
        <v>17043</v>
      </c>
      <c r="AA69" s="428"/>
      <c r="AB69" s="428"/>
    </row>
    <row r="70" spans="1:28" ht="12.75">
      <c r="A70" s="310"/>
      <c r="B70" s="305" t="s">
        <v>439</v>
      </c>
      <c r="C70" s="312">
        <v>7275</v>
      </c>
      <c r="D70" s="301"/>
      <c r="E70" s="301">
        <v>14758</v>
      </c>
      <c r="F70" s="301">
        <v>7760</v>
      </c>
      <c r="G70" s="301"/>
      <c r="H70" s="301"/>
      <c r="I70" s="301"/>
      <c r="J70" s="301"/>
      <c r="K70" s="301"/>
      <c r="L70" s="301"/>
      <c r="M70" s="301"/>
      <c r="N70" s="301"/>
      <c r="O70" s="301"/>
      <c r="P70" s="301"/>
      <c r="Q70" s="301"/>
      <c r="R70" s="301"/>
      <c r="S70" s="301"/>
      <c r="T70" s="301"/>
      <c r="U70" s="301"/>
      <c r="V70" s="310"/>
      <c r="W70" s="305" t="s">
        <v>439</v>
      </c>
      <c r="X70" s="301">
        <v>7275</v>
      </c>
      <c r="Y70" s="301">
        <v>14758</v>
      </c>
      <c r="Z70" s="301">
        <v>7760</v>
      </c>
      <c r="AA70" s="429"/>
      <c r="AB70" s="429"/>
    </row>
    <row r="71" spans="1:28" ht="12.75">
      <c r="A71" s="310"/>
      <c r="B71" s="305" t="s">
        <v>61</v>
      </c>
      <c r="C71" s="312">
        <v>9768</v>
      </c>
      <c r="D71" s="301"/>
      <c r="E71" s="301">
        <v>2285</v>
      </c>
      <c r="F71" s="301">
        <v>9283</v>
      </c>
      <c r="G71" s="301"/>
      <c r="H71" s="301"/>
      <c r="I71" s="301"/>
      <c r="J71" s="301"/>
      <c r="K71" s="301"/>
      <c r="L71" s="301"/>
      <c r="M71" s="301"/>
      <c r="N71" s="301"/>
      <c r="O71" s="301"/>
      <c r="P71" s="301"/>
      <c r="Q71" s="301"/>
      <c r="R71" s="301"/>
      <c r="S71" s="301"/>
      <c r="T71" s="301"/>
      <c r="U71" s="301"/>
      <c r="V71" s="310"/>
      <c r="W71" s="305" t="s">
        <v>61</v>
      </c>
      <c r="X71" s="301">
        <v>9768</v>
      </c>
      <c r="Y71" s="301">
        <v>2285</v>
      </c>
      <c r="Z71" s="301">
        <v>9283</v>
      </c>
      <c r="AA71" s="429"/>
      <c r="AB71" s="429"/>
    </row>
    <row r="72" spans="1:28" ht="12.75">
      <c r="A72" s="580" t="s">
        <v>440</v>
      </c>
      <c r="B72" s="582"/>
      <c r="C72" s="310"/>
      <c r="D72" s="301"/>
      <c r="E72" s="301"/>
      <c r="F72" s="301"/>
      <c r="G72" s="301"/>
      <c r="H72" s="301"/>
      <c r="I72" s="301"/>
      <c r="J72" s="301"/>
      <c r="K72" s="301"/>
      <c r="L72" s="301"/>
      <c r="M72" s="301"/>
      <c r="N72" s="301"/>
      <c r="O72" s="301"/>
      <c r="P72" s="301"/>
      <c r="Q72" s="301"/>
      <c r="R72" s="301"/>
      <c r="S72" s="301"/>
      <c r="T72" s="301"/>
      <c r="U72" s="301"/>
      <c r="V72" s="580" t="s">
        <v>440</v>
      </c>
      <c r="W72" s="582"/>
      <c r="X72" s="301"/>
      <c r="Y72" s="301"/>
      <c r="Z72" s="301"/>
      <c r="AA72" s="429"/>
      <c r="AB72" s="429"/>
    </row>
    <row r="73" spans="1:28" ht="21" customHeight="1">
      <c r="A73" s="575" t="s">
        <v>41</v>
      </c>
      <c r="B73" s="575"/>
      <c r="C73" s="311">
        <f aca="true" t="shared" si="1" ref="C73:M73">SUM(C72,C67:C69,C64,C61,C49,C43)</f>
        <v>19655</v>
      </c>
      <c r="D73" s="311">
        <f t="shared" si="1"/>
        <v>0</v>
      </c>
      <c r="E73" s="311">
        <f>SUM(E43+E49+E69)</f>
        <v>20771</v>
      </c>
      <c r="F73" s="311">
        <v>20528</v>
      </c>
      <c r="G73" s="311">
        <f t="shared" si="1"/>
        <v>37252</v>
      </c>
      <c r="H73" s="311">
        <v>46848</v>
      </c>
      <c r="I73" s="311">
        <v>54637</v>
      </c>
      <c r="J73" s="311">
        <f t="shared" si="1"/>
        <v>500</v>
      </c>
      <c r="K73" s="311">
        <v>500</v>
      </c>
      <c r="L73" s="311">
        <v>389</v>
      </c>
      <c r="M73" s="311">
        <f t="shared" si="1"/>
        <v>1885</v>
      </c>
      <c r="N73" s="311">
        <v>1885</v>
      </c>
      <c r="O73" s="311">
        <v>1953</v>
      </c>
      <c r="P73" s="473">
        <v>0</v>
      </c>
      <c r="Q73" s="473">
        <v>234</v>
      </c>
      <c r="R73" s="473">
        <v>234</v>
      </c>
      <c r="S73" s="473">
        <v>0</v>
      </c>
      <c r="T73" s="473">
        <v>2392</v>
      </c>
      <c r="U73" s="473">
        <v>2392</v>
      </c>
      <c r="V73" s="575" t="s">
        <v>41</v>
      </c>
      <c r="W73" s="575"/>
      <c r="X73" s="473">
        <f>SUM(X72,X67:X69,X64,X61,X49,X43)</f>
        <v>59292</v>
      </c>
      <c r="Y73" s="473">
        <f>SUM(Y43+Y49+Y61+Y67+Y69)</f>
        <v>72630</v>
      </c>
      <c r="Z73" s="473">
        <f>SUM(Z43+Z49+Z61+Z67+Z69)</f>
        <v>80133</v>
      </c>
      <c r="AA73" s="432"/>
      <c r="AB73" s="432"/>
    </row>
    <row r="74" spans="1:28" ht="18.75" customHeight="1">
      <c r="A74" s="576" t="s">
        <v>420</v>
      </c>
      <c r="B74" s="522"/>
      <c r="C74" s="289"/>
      <c r="D74" s="219"/>
      <c r="E74" s="219"/>
      <c r="F74" s="219"/>
      <c r="G74" s="219"/>
      <c r="H74" s="219"/>
      <c r="I74" s="219"/>
      <c r="J74" s="219"/>
      <c r="K74" s="219"/>
      <c r="L74" s="219"/>
      <c r="M74" s="219"/>
      <c r="N74" s="219"/>
      <c r="O74" s="219"/>
      <c r="P74" s="219"/>
      <c r="Q74" s="219"/>
      <c r="R74" s="219"/>
      <c r="S74" s="219"/>
      <c r="T74" s="219"/>
      <c r="U74" s="219"/>
      <c r="V74" s="576" t="s">
        <v>420</v>
      </c>
      <c r="W74" s="522"/>
      <c r="X74" s="219"/>
      <c r="Y74" s="219"/>
      <c r="Z74" s="219"/>
      <c r="AA74" s="431"/>
      <c r="AB74" s="431"/>
    </row>
    <row r="75" spans="1:3" ht="12.75">
      <c r="A75" s="207"/>
      <c r="B75" s="207"/>
      <c r="C75" s="207"/>
    </row>
    <row r="76" spans="1:3" ht="12.75">
      <c r="A76" s="207"/>
      <c r="B76" s="207"/>
      <c r="C76" s="207"/>
    </row>
    <row r="77" spans="1:3" ht="12.75">
      <c r="A77" s="207"/>
      <c r="B77" s="207"/>
      <c r="C77" s="207"/>
    </row>
    <row r="78" spans="1:3" ht="12.75">
      <c r="A78" s="207"/>
      <c r="B78" s="207"/>
      <c r="C78" s="207"/>
    </row>
    <row r="79" spans="1:3" ht="12.75">
      <c r="A79" s="207"/>
      <c r="B79" s="207"/>
      <c r="C79" s="207"/>
    </row>
    <row r="80" spans="1:3" ht="12.75">
      <c r="A80" s="207"/>
      <c r="B80" s="207"/>
      <c r="C80" s="207"/>
    </row>
    <row r="81" spans="1:3" ht="12.75">
      <c r="A81" s="207"/>
      <c r="B81" s="207"/>
      <c r="C81" s="207"/>
    </row>
    <row r="82" spans="1:3" ht="12.75">
      <c r="A82" s="207"/>
      <c r="B82" s="207"/>
      <c r="C82" s="207"/>
    </row>
    <row r="83" spans="1:3" ht="12.75">
      <c r="A83" s="207"/>
      <c r="B83" s="207"/>
      <c r="C83" s="207"/>
    </row>
    <row r="84" spans="1:3" ht="12.75">
      <c r="A84" s="207"/>
      <c r="B84" s="207"/>
      <c r="C84" s="207"/>
    </row>
    <row r="85" spans="1:3" ht="12.75">
      <c r="A85" s="207"/>
      <c r="B85" s="207"/>
      <c r="C85" s="207"/>
    </row>
    <row r="86" spans="1:3" ht="12.75">
      <c r="A86" s="207"/>
      <c r="B86" s="207"/>
      <c r="C86" s="207"/>
    </row>
    <row r="87" spans="1:3" ht="12.75">
      <c r="A87" s="207"/>
      <c r="B87" s="207"/>
      <c r="C87" s="207"/>
    </row>
    <row r="88" spans="1:3" ht="12.75">
      <c r="A88" s="207"/>
      <c r="B88" s="207"/>
      <c r="C88" s="207"/>
    </row>
    <row r="89" spans="1:3" ht="12.75">
      <c r="A89" s="207"/>
      <c r="B89" s="207"/>
      <c r="C89" s="207"/>
    </row>
    <row r="90" spans="1:3" ht="12.75">
      <c r="A90" s="207"/>
      <c r="B90" s="207"/>
      <c r="C90" s="207"/>
    </row>
    <row r="91" spans="1:3" ht="12.75">
      <c r="A91" s="207"/>
      <c r="B91" s="207"/>
      <c r="C91" s="207"/>
    </row>
    <row r="92" spans="1:3" ht="12.75">
      <c r="A92" s="207"/>
      <c r="B92" s="207"/>
      <c r="C92" s="207"/>
    </row>
    <row r="93" spans="1:3" ht="12.75">
      <c r="A93" s="207"/>
      <c r="B93" s="207"/>
      <c r="C93" s="207"/>
    </row>
    <row r="94" spans="1:3" ht="12.75">
      <c r="A94" s="207"/>
      <c r="B94" s="207"/>
      <c r="C94" s="207"/>
    </row>
    <row r="95" spans="1:3" ht="12.75">
      <c r="A95" s="207"/>
      <c r="B95" s="207"/>
      <c r="C95" s="207"/>
    </row>
    <row r="96" spans="1:3" ht="12.75">
      <c r="A96" s="207"/>
      <c r="B96" s="207"/>
      <c r="C96" s="207"/>
    </row>
    <row r="97" spans="1:3" ht="12.75">
      <c r="A97" s="207"/>
      <c r="B97" s="207"/>
      <c r="C97" s="207"/>
    </row>
    <row r="98" spans="1:3" ht="12.75">
      <c r="A98" s="207"/>
      <c r="B98" s="207"/>
      <c r="C98" s="207"/>
    </row>
    <row r="99" spans="1:3" ht="12.75">
      <c r="A99" s="207"/>
      <c r="B99" s="207"/>
      <c r="C99" s="207"/>
    </row>
    <row r="100" spans="1:3" ht="12.75">
      <c r="A100" s="207"/>
      <c r="B100" s="207"/>
      <c r="C100" s="207"/>
    </row>
    <row r="101" spans="1:3" ht="12.75">
      <c r="A101" s="207"/>
      <c r="B101" s="207"/>
      <c r="C101" s="207"/>
    </row>
    <row r="102" spans="1:3" ht="12.75">
      <c r="A102" s="207"/>
      <c r="B102" s="207"/>
      <c r="C102" s="207"/>
    </row>
    <row r="103" spans="1:3" ht="12.75">
      <c r="A103" s="207"/>
      <c r="B103" s="207"/>
      <c r="C103" s="207"/>
    </row>
    <row r="104" spans="1:3" ht="12.75">
      <c r="A104" s="207"/>
      <c r="B104" s="207"/>
      <c r="C104" s="207"/>
    </row>
    <row r="105" spans="1:3" ht="12.75">
      <c r="A105" s="207"/>
      <c r="B105" s="207"/>
      <c r="C105" s="207"/>
    </row>
    <row r="106" spans="1:3" ht="12.75">
      <c r="A106" s="207"/>
      <c r="B106" s="207"/>
      <c r="C106" s="207"/>
    </row>
    <row r="107" spans="1:3" ht="12.75">
      <c r="A107" s="207"/>
      <c r="B107" s="207"/>
      <c r="C107" s="207"/>
    </row>
    <row r="108" spans="1:3" ht="12.75">
      <c r="A108" s="207"/>
      <c r="B108" s="207"/>
      <c r="C108" s="207"/>
    </row>
    <row r="109" spans="1:3" ht="12.75">
      <c r="A109" s="207"/>
      <c r="B109" s="207"/>
      <c r="C109" s="207"/>
    </row>
    <row r="110" spans="1:3" ht="12.75">
      <c r="A110" s="208"/>
      <c r="B110" s="208"/>
      <c r="C110" s="208"/>
    </row>
    <row r="111" spans="1:3" ht="12.75">
      <c r="A111" s="208"/>
      <c r="B111" s="208"/>
      <c r="C111" s="208"/>
    </row>
    <row r="112" spans="1:3" ht="12.75">
      <c r="A112" s="208"/>
      <c r="B112" s="208"/>
      <c r="C112" s="208"/>
    </row>
    <row r="113" spans="1:3" ht="12.75">
      <c r="A113" s="208"/>
      <c r="B113" s="208"/>
      <c r="C113" s="208"/>
    </row>
    <row r="114" spans="1:3" ht="12.75">
      <c r="A114" s="208"/>
      <c r="B114" s="208"/>
      <c r="C114" s="208"/>
    </row>
    <row r="115" spans="1:3" ht="12.75">
      <c r="A115" s="208"/>
      <c r="B115" s="208"/>
      <c r="C115" s="208"/>
    </row>
    <row r="116" spans="1:3" ht="12.75">
      <c r="A116" s="208"/>
      <c r="B116" s="208"/>
      <c r="C116" s="208"/>
    </row>
    <row r="117" spans="1:3" ht="12.75">
      <c r="A117" s="208"/>
      <c r="B117" s="208"/>
      <c r="C117" s="208"/>
    </row>
    <row r="118" spans="1:3" ht="12.75">
      <c r="A118" s="208"/>
      <c r="B118" s="208"/>
      <c r="C118" s="208"/>
    </row>
    <row r="119" spans="1:3" ht="12.75">
      <c r="A119" s="208"/>
      <c r="B119" s="208"/>
      <c r="C119" s="208"/>
    </row>
    <row r="120" spans="1:3" ht="12.75">
      <c r="A120" s="208"/>
      <c r="B120" s="208"/>
      <c r="C120" s="208"/>
    </row>
    <row r="121" spans="1:3" ht="12.75">
      <c r="A121" s="208"/>
      <c r="B121" s="208"/>
      <c r="C121" s="208"/>
    </row>
    <row r="122" spans="1:3" ht="12.75">
      <c r="A122" s="208"/>
      <c r="B122" s="208"/>
      <c r="C122" s="208"/>
    </row>
    <row r="123" spans="1:3" ht="12.75">
      <c r="A123" s="208"/>
      <c r="B123" s="208"/>
      <c r="C123" s="208"/>
    </row>
    <row r="124" spans="1:3" ht="12.75">
      <c r="A124" s="208"/>
      <c r="B124" s="208"/>
      <c r="C124" s="208"/>
    </row>
    <row r="125" spans="1:3" ht="12.75">
      <c r="A125" s="208"/>
      <c r="B125" s="208"/>
      <c r="C125" s="208"/>
    </row>
    <row r="126" spans="1:3" ht="12.75">
      <c r="A126" s="208"/>
      <c r="B126" s="208"/>
      <c r="C126" s="208"/>
    </row>
    <row r="127" spans="1:3" ht="12.75">
      <c r="A127" s="208"/>
      <c r="B127" s="208"/>
      <c r="C127" s="208"/>
    </row>
    <row r="128" spans="1:3" ht="12.75">
      <c r="A128" s="208"/>
      <c r="B128" s="208"/>
      <c r="C128" s="208"/>
    </row>
    <row r="129" spans="1:3" ht="12.75">
      <c r="A129" s="208"/>
      <c r="B129" s="208"/>
      <c r="C129" s="208"/>
    </row>
    <row r="130" spans="1:3" ht="12.75">
      <c r="A130" s="208"/>
      <c r="B130" s="208"/>
      <c r="C130" s="208"/>
    </row>
    <row r="131" spans="1:3" ht="12.75">
      <c r="A131" s="208"/>
      <c r="B131" s="208"/>
      <c r="C131" s="208"/>
    </row>
    <row r="132" spans="1:3" ht="12.75">
      <c r="A132" s="208"/>
      <c r="B132" s="208"/>
      <c r="C132" s="208"/>
    </row>
    <row r="133" spans="1:3" ht="12.75">
      <c r="A133" s="208"/>
      <c r="B133" s="208"/>
      <c r="C133" s="208"/>
    </row>
    <row r="134" spans="1:3" ht="12.75">
      <c r="A134" s="208"/>
      <c r="B134" s="208"/>
      <c r="C134" s="208"/>
    </row>
    <row r="135" spans="1:3" ht="12.75">
      <c r="A135" s="208"/>
      <c r="B135" s="208"/>
      <c r="C135" s="208"/>
    </row>
    <row r="136" spans="1:3" ht="12.75">
      <c r="A136" s="208"/>
      <c r="B136" s="208"/>
      <c r="C136" s="208"/>
    </row>
    <row r="137" spans="1:3" ht="12.75">
      <c r="A137" s="208"/>
      <c r="B137" s="208"/>
      <c r="C137" s="208"/>
    </row>
    <row r="138" spans="1:3" ht="12.75">
      <c r="A138" s="208"/>
      <c r="B138" s="208"/>
      <c r="C138" s="208"/>
    </row>
    <row r="139" spans="1:3" ht="12.75">
      <c r="A139" s="208"/>
      <c r="B139" s="208"/>
      <c r="C139" s="208"/>
    </row>
    <row r="140" spans="1:3" ht="12.75">
      <c r="A140" s="208"/>
      <c r="B140" s="208"/>
      <c r="C140" s="208"/>
    </row>
    <row r="141" spans="1:3" ht="12.75">
      <c r="A141" s="208"/>
      <c r="B141" s="208"/>
      <c r="C141" s="208"/>
    </row>
    <row r="142" spans="1:3" ht="12.75">
      <c r="A142" s="208"/>
      <c r="B142" s="208"/>
      <c r="C142" s="208"/>
    </row>
    <row r="143" spans="1:3" ht="12.75">
      <c r="A143" s="208"/>
      <c r="B143" s="208"/>
      <c r="C143" s="208"/>
    </row>
    <row r="144" spans="1:3" ht="12.75">
      <c r="A144" s="208"/>
      <c r="B144" s="208"/>
      <c r="C144" s="208"/>
    </row>
    <row r="145" spans="1:3" ht="12.75">
      <c r="A145" s="208"/>
      <c r="B145" s="208"/>
      <c r="C145" s="208"/>
    </row>
    <row r="146" spans="1:3" ht="12.75">
      <c r="A146" s="208"/>
      <c r="B146" s="208"/>
      <c r="C146" s="208"/>
    </row>
    <row r="147" spans="1:3" ht="12.75">
      <c r="A147" s="208"/>
      <c r="B147" s="208"/>
      <c r="C147" s="208"/>
    </row>
    <row r="148" spans="1:3" ht="12.75">
      <c r="A148" s="208"/>
      <c r="B148" s="208"/>
      <c r="C148" s="208"/>
    </row>
    <row r="149" spans="1:3" ht="12.75">
      <c r="A149" s="208"/>
      <c r="B149" s="208"/>
      <c r="C149" s="208"/>
    </row>
    <row r="150" spans="1:3" ht="12.75">
      <c r="A150" s="208"/>
      <c r="B150" s="208"/>
      <c r="C150" s="208"/>
    </row>
    <row r="151" spans="1:3" ht="12.75">
      <c r="A151" s="208"/>
      <c r="B151" s="208"/>
      <c r="C151" s="208"/>
    </row>
    <row r="152" spans="1:3" ht="12.75">
      <c r="A152" s="208"/>
      <c r="B152" s="208"/>
      <c r="C152" s="208"/>
    </row>
    <row r="153" spans="1:3" ht="12.75">
      <c r="A153" s="208"/>
      <c r="B153" s="208"/>
      <c r="C153" s="208"/>
    </row>
    <row r="154" spans="1:3" ht="12.75">
      <c r="A154" s="208"/>
      <c r="B154" s="208"/>
      <c r="C154" s="208"/>
    </row>
    <row r="155" spans="1:3" ht="12.75">
      <c r="A155" s="208"/>
      <c r="B155" s="208"/>
      <c r="C155" s="208"/>
    </row>
  </sheetData>
  <mergeCells count="68">
    <mergeCell ref="A33:B33"/>
    <mergeCell ref="A36:B36"/>
    <mergeCell ref="A34:B34"/>
    <mergeCell ref="A35:B35"/>
    <mergeCell ref="A74:B74"/>
    <mergeCell ref="A73:B73"/>
    <mergeCell ref="A67:B67"/>
    <mergeCell ref="A68:B68"/>
    <mergeCell ref="A72:B72"/>
    <mergeCell ref="A69:B69"/>
    <mergeCell ref="A64:B64"/>
    <mergeCell ref="A61:B61"/>
    <mergeCell ref="A43:B43"/>
    <mergeCell ref="A49:B49"/>
    <mergeCell ref="X1:AU1"/>
    <mergeCell ref="A3:B4"/>
    <mergeCell ref="V3:W4"/>
    <mergeCell ref="V6:V18"/>
    <mergeCell ref="AJ3:AL3"/>
    <mergeCell ref="AM3:AO3"/>
    <mergeCell ref="M3:O3"/>
    <mergeCell ref="N2:U2"/>
    <mergeCell ref="A1:U1"/>
    <mergeCell ref="G3:I3"/>
    <mergeCell ref="J3:L3"/>
    <mergeCell ref="A26:B26"/>
    <mergeCell ref="G41:I41"/>
    <mergeCell ref="C41:F41"/>
    <mergeCell ref="A21:A24"/>
    <mergeCell ref="A6:A18"/>
    <mergeCell ref="A27:A32"/>
    <mergeCell ref="C3:F3"/>
    <mergeCell ref="A41:B42"/>
    <mergeCell ref="A39:U39"/>
    <mergeCell ref="X3:Z3"/>
    <mergeCell ref="AA3:AC3"/>
    <mergeCell ref="V36:W36"/>
    <mergeCell ref="V26:W26"/>
    <mergeCell ref="P41:R41"/>
    <mergeCell ref="P3:R3"/>
    <mergeCell ref="S3:U3"/>
    <mergeCell ref="N40:U40"/>
    <mergeCell ref="M41:O41"/>
    <mergeCell ref="V49:W49"/>
    <mergeCell ref="V27:V32"/>
    <mergeCell ref="V33:W33"/>
    <mergeCell ref="V34:W34"/>
    <mergeCell ref="V43:W43"/>
    <mergeCell ref="J41:L41"/>
    <mergeCell ref="AL2:AU2"/>
    <mergeCell ref="AB41:AH41"/>
    <mergeCell ref="AG3:AI3"/>
    <mergeCell ref="V21:V24"/>
    <mergeCell ref="V35:W35"/>
    <mergeCell ref="AD3:AF3"/>
    <mergeCell ref="AS3:AU3"/>
    <mergeCell ref="AP3:AR3"/>
    <mergeCell ref="S41:U41"/>
    <mergeCell ref="V73:W73"/>
    <mergeCell ref="V74:W74"/>
    <mergeCell ref="X41:Z41"/>
    <mergeCell ref="V64:W64"/>
    <mergeCell ref="V67:W67"/>
    <mergeCell ref="V68:W68"/>
    <mergeCell ref="V69:W69"/>
    <mergeCell ref="V41:W42"/>
    <mergeCell ref="V61:W61"/>
    <mergeCell ref="V72:W72"/>
  </mergeCells>
  <printOptions headings="1"/>
  <pageMargins left="0.1968503937007874" right="0.1968503937007874" top="0.5905511811023623" bottom="0.3937007874015748" header="0.5118110236220472" footer="0.5118110236220472"/>
  <pageSetup horizontalDpi="300" verticalDpi="300" orientation="landscape" paperSize="9" scale="55" r:id="rId1"/>
  <rowBreaks count="1" manualBreakCount="1">
    <brk id="37" max="255" man="1"/>
  </rowBreaks>
  <colBreaks count="1" manualBreakCount="1">
    <brk id="21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Munka15">
    <tabColor indexed="53"/>
  </sheetPr>
  <dimension ref="A1:F47"/>
  <sheetViews>
    <sheetView workbookViewId="0" topLeftCell="A19">
      <selection activeCell="D2" sqref="D2:F2"/>
    </sheetView>
  </sheetViews>
  <sheetFormatPr defaultColWidth="9.140625" defaultRowHeight="12.75"/>
  <cols>
    <col min="1" max="1" width="3.00390625" style="0" customWidth="1"/>
    <col min="2" max="2" width="2.8515625" style="0" customWidth="1"/>
    <col min="3" max="3" width="43.00390625" style="0" customWidth="1"/>
    <col min="4" max="4" width="12.8515625" style="0" customWidth="1"/>
    <col min="5" max="5" width="11.00390625" style="0" customWidth="1"/>
    <col min="6" max="6" width="13.421875" style="0" customWidth="1"/>
  </cols>
  <sheetData>
    <row r="1" spans="1:6" ht="36" customHeight="1">
      <c r="A1" s="554" t="s">
        <v>451</v>
      </c>
      <c r="B1" s="555"/>
      <c r="C1" s="555"/>
      <c r="D1" s="556"/>
      <c r="E1" s="556"/>
      <c r="F1" s="556"/>
    </row>
    <row r="2" spans="1:6" ht="15.75">
      <c r="A2" s="1"/>
      <c r="D2" s="538" t="s">
        <v>576</v>
      </c>
      <c r="E2" s="538"/>
      <c r="F2" s="538"/>
    </row>
    <row r="3" spans="1:6" ht="38.25" customHeight="1">
      <c r="A3" s="540" t="s">
        <v>40</v>
      </c>
      <c r="B3" s="541"/>
      <c r="C3" s="541"/>
      <c r="D3" s="153" t="s">
        <v>385</v>
      </c>
      <c r="E3" s="153" t="s">
        <v>386</v>
      </c>
      <c r="F3" s="153" t="s">
        <v>387</v>
      </c>
    </row>
    <row r="4" spans="1:6" ht="39" customHeight="1">
      <c r="A4" s="534" t="s">
        <v>16</v>
      </c>
      <c r="B4" s="551"/>
      <c r="C4" s="551"/>
      <c r="D4" s="14">
        <f>SUM(D5:D9)</f>
        <v>4997</v>
      </c>
      <c r="E4" s="14">
        <f>SUM(E5:E9)</f>
        <v>5247</v>
      </c>
      <c r="F4" s="14">
        <f>SUM(F5:F9)</f>
        <v>5562</v>
      </c>
    </row>
    <row r="5" spans="1:6" ht="33" customHeight="1">
      <c r="A5" s="547"/>
      <c r="B5" s="552" t="s">
        <v>17</v>
      </c>
      <c r="C5" s="553"/>
      <c r="D5" s="3"/>
      <c r="E5" s="3"/>
      <c r="F5" s="3"/>
    </row>
    <row r="6" spans="1:6" ht="17.25" customHeight="1">
      <c r="A6" s="549"/>
      <c r="B6" s="552" t="s">
        <v>18</v>
      </c>
      <c r="C6" s="553"/>
      <c r="D6" s="3">
        <v>4389</v>
      </c>
      <c r="E6" s="3">
        <v>4609</v>
      </c>
      <c r="F6" s="3">
        <v>4885</v>
      </c>
    </row>
    <row r="7" spans="1:6" ht="18.75" customHeight="1">
      <c r="A7" s="549"/>
      <c r="B7" s="552" t="s">
        <v>19</v>
      </c>
      <c r="C7" s="553"/>
      <c r="D7" s="3"/>
      <c r="E7" s="3"/>
      <c r="F7" s="3"/>
    </row>
    <row r="8" spans="1:6" ht="13.5">
      <c r="A8" s="549"/>
      <c r="B8" s="552" t="s">
        <v>20</v>
      </c>
      <c r="C8" s="553"/>
      <c r="D8" s="3">
        <v>568</v>
      </c>
      <c r="E8" s="3">
        <v>596</v>
      </c>
      <c r="F8" s="3">
        <v>632</v>
      </c>
    </row>
    <row r="9" spans="1:6" ht="13.5">
      <c r="A9" s="548"/>
      <c r="B9" s="552" t="s">
        <v>21</v>
      </c>
      <c r="C9" s="553"/>
      <c r="D9" s="3">
        <v>40</v>
      </c>
      <c r="E9" s="3">
        <v>42</v>
      </c>
      <c r="F9" s="3">
        <v>45</v>
      </c>
    </row>
    <row r="10" spans="1:6" ht="27.75" customHeight="1">
      <c r="A10" s="542" t="s">
        <v>15</v>
      </c>
      <c r="B10" s="543"/>
      <c r="C10" s="543"/>
      <c r="D10" s="14">
        <f>SUM(D11:D15)</f>
        <v>6168</v>
      </c>
      <c r="E10" s="14">
        <f>SUM(E11:E15)</f>
        <v>6476</v>
      </c>
      <c r="F10" s="14">
        <f>SUM(F11:F15)</f>
        <v>6865</v>
      </c>
    </row>
    <row r="11" spans="1:6" ht="15.75">
      <c r="A11" s="547"/>
      <c r="B11" s="5" t="s">
        <v>14</v>
      </c>
      <c r="C11" s="3"/>
      <c r="D11" s="3"/>
      <c r="E11" s="3"/>
      <c r="F11" s="3"/>
    </row>
    <row r="12" spans="1:6" ht="15.75">
      <c r="A12" s="549"/>
      <c r="B12" s="5" t="s">
        <v>13</v>
      </c>
      <c r="C12" s="3"/>
      <c r="D12" s="3"/>
      <c r="E12" s="3"/>
      <c r="F12" s="3"/>
    </row>
    <row r="13" spans="1:6" ht="15.75">
      <c r="A13" s="549"/>
      <c r="B13" s="5" t="s">
        <v>12</v>
      </c>
      <c r="C13" s="3"/>
      <c r="D13" s="3"/>
      <c r="E13" s="3"/>
      <c r="F13" s="3"/>
    </row>
    <row r="14" spans="1:6" ht="15.75">
      <c r="A14" s="549"/>
      <c r="B14" s="5" t="s">
        <v>11</v>
      </c>
      <c r="C14" s="3"/>
      <c r="D14" s="3"/>
      <c r="E14" s="3"/>
      <c r="F14" s="3"/>
    </row>
    <row r="15" spans="1:6" ht="27.75" customHeight="1">
      <c r="A15" s="549"/>
      <c r="B15" s="544" t="s">
        <v>10</v>
      </c>
      <c r="C15" s="553"/>
      <c r="D15" s="3">
        <v>6168</v>
      </c>
      <c r="E15" s="3">
        <v>6476</v>
      </c>
      <c r="F15" s="3">
        <v>6865</v>
      </c>
    </row>
    <row r="16" spans="1:6" ht="15.75">
      <c r="A16" s="549"/>
      <c r="B16" s="547"/>
      <c r="C16" s="4" t="s">
        <v>42</v>
      </c>
      <c r="D16" s="3">
        <v>6168</v>
      </c>
      <c r="E16" s="3">
        <v>6476</v>
      </c>
      <c r="F16" s="3">
        <v>6865</v>
      </c>
    </row>
    <row r="17" spans="1:6" ht="15.75">
      <c r="A17" s="549"/>
      <c r="B17" s="549"/>
      <c r="C17" s="4" t="s">
        <v>8</v>
      </c>
      <c r="D17" s="3"/>
      <c r="E17" s="3"/>
      <c r="F17" s="3"/>
    </row>
    <row r="18" spans="1:6" ht="31.5">
      <c r="A18" s="549"/>
      <c r="B18" s="549"/>
      <c r="C18" s="6" t="s">
        <v>9</v>
      </c>
      <c r="D18" s="3"/>
      <c r="E18" s="3"/>
      <c r="F18" s="3"/>
    </row>
    <row r="19" spans="1:6" ht="15.75">
      <c r="A19" s="548"/>
      <c r="B19" s="548"/>
      <c r="C19" s="6" t="s">
        <v>7</v>
      </c>
      <c r="D19" s="3"/>
      <c r="E19" s="3"/>
      <c r="F19" s="3"/>
    </row>
    <row r="20" spans="1:6" ht="36" customHeight="1">
      <c r="A20" s="550" t="s">
        <v>22</v>
      </c>
      <c r="B20" s="551"/>
      <c r="C20" s="551"/>
      <c r="D20" s="14">
        <f>SUM(D21:D26)</f>
        <v>30634</v>
      </c>
      <c r="E20" s="14">
        <f>SUM(E21:E26)</f>
        <v>32166</v>
      </c>
      <c r="F20" s="14">
        <f>SUM(F21:F26)</f>
        <v>34096</v>
      </c>
    </row>
    <row r="21" spans="1:6" ht="15.75">
      <c r="A21" s="547"/>
      <c r="B21" s="5" t="s">
        <v>3</v>
      </c>
      <c r="C21" s="3"/>
      <c r="D21" s="3"/>
      <c r="E21" s="3"/>
      <c r="F21" s="3"/>
    </row>
    <row r="22" spans="1:6" ht="15.75">
      <c r="A22" s="549"/>
      <c r="B22" s="5" t="s">
        <v>4</v>
      </c>
      <c r="C22" s="3"/>
      <c r="D22" s="3">
        <v>26035</v>
      </c>
      <c r="E22" s="3">
        <v>27337</v>
      </c>
      <c r="F22" s="3">
        <v>28977</v>
      </c>
    </row>
    <row r="23" spans="1:6" ht="15.75">
      <c r="A23" s="549"/>
      <c r="B23" s="5" t="s">
        <v>43</v>
      </c>
      <c r="C23" s="3"/>
      <c r="D23" s="3"/>
      <c r="E23" s="3"/>
      <c r="F23" s="3"/>
    </row>
    <row r="24" spans="1:6" ht="15.75">
      <c r="A24" s="549"/>
      <c r="B24" s="5" t="s">
        <v>5</v>
      </c>
      <c r="C24" s="3"/>
      <c r="D24" s="3">
        <v>4599</v>
      </c>
      <c r="E24" s="3">
        <v>4829</v>
      </c>
      <c r="F24" s="3">
        <v>5119</v>
      </c>
    </row>
    <row r="25" spans="1:6" ht="15.75">
      <c r="A25" s="549"/>
      <c r="B25" s="5" t="s">
        <v>6</v>
      </c>
      <c r="C25" s="3"/>
      <c r="D25" s="3"/>
      <c r="E25" s="3"/>
      <c r="F25" s="3"/>
    </row>
    <row r="26" spans="1:6" ht="15.75">
      <c r="A26" s="548"/>
      <c r="B26" s="5" t="s">
        <v>39</v>
      </c>
      <c r="C26" s="3"/>
      <c r="D26" s="3"/>
      <c r="E26" s="3"/>
      <c r="F26" s="3"/>
    </row>
    <row r="27" spans="1:6" ht="33.75" customHeight="1">
      <c r="A27" s="550" t="s">
        <v>23</v>
      </c>
      <c r="B27" s="551"/>
      <c r="C27" s="551"/>
      <c r="D27" s="14">
        <f>SUM(D28:D35)</f>
        <v>0</v>
      </c>
      <c r="E27" s="14">
        <f>SUM(E28:E35)</f>
        <v>0</v>
      </c>
      <c r="F27" s="14">
        <f>SUM(F28:F35)</f>
        <v>0</v>
      </c>
    </row>
    <row r="28" spans="1:6" ht="15.75">
      <c r="A28" s="547"/>
      <c r="B28" s="5" t="s">
        <v>24</v>
      </c>
      <c r="C28" s="3"/>
      <c r="D28" s="3"/>
      <c r="E28" s="3"/>
      <c r="F28" s="3"/>
    </row>
    <row r="29" spans="1:6" ht="15.75">
      <c r="A29" s="549"/>
      <c r="B29" s="547"/>
      <c r="C29" s="5" t="s">
        <v>25</v>
      </c>
      <c r="D29" s="3"/>
      <c r="E29" s="3"/>
      <c r="F29" s="3"/>
    </row>
    <row r="30" spans="1:6" ht="15.75">
      <c r="A30" s="549"/>
      <c r="B30" s="548"/>
      <c r="C30" s="5" t="s">
        <v>26</v>
      </c>
      <c r="D30" s="3"/>
      <c r="E30" s="3"/>
      <c r="F30" s="3"/>
    </row>
    <row r="31" spans="1:6" ht="15.75">
      <c r="A31" s="549"/>
      <c r="B31" s="5" t="s">
        <v>27</v>
      </c>
      <c r="C31" s="3"/>
      <c r="D31" s="3"/>
      <c r="E31" s="3"/>
      <c r="F31" s="3"/>
    </row>
    <row r="32" spans="1:6" ht="15.75">
      <c r="A32" s="549"/>
      <c r="B32" s="5" t="s">
        <v>28</v>
      </c>
      <c r="C32" s="3"/>
      <c r="D32" s="3"/>
      <c r="E32" s="3"/>
      <c r="F32" s="3"/>
    </row>
    <row r="33" spans="1:6" ht="15.75">
      <c r="A33" s="549"/>
      <c r="B33" s="547"/>
      <c r="C33" s="5" t="s">
        <v>29</v>
      </c>
      <c r="D33" s="3"/>
      <c r="E33" s="3"/>
      <c r="F33" s="3"/>
    </row>
    <row r="34" spans="1:6" ht="15.75">
      <c r="A34" s="549"/>
      <c r="B34" s="548"/>
      <c r="C34" s="5" t="s">
        <v>30</v>
      </c>
      <c r="D34" s="3"/>
      <c r="E34" s="3"/>
      <c r="F34" s="3"/>
    </row>
    <row r="35" spans="1:6" ht="15.75">
      <c r="A35" s="548"/>
      <c r="B35" s="5" t="s">
        <v>38</v>
      </c>
      <c r="C35" s="3"/>
      <c r="D35" s="3"/>
      <c r="E35" s="3"/>
      <c r="F35" s="3"/>
    </row>
    <row r="36" spans="1:6" ht="41.25" customHeight="1">
      <c r="A36" s="550" t="s">
        <v>31</v>
      </c>
      <c r="B36" s="551"/>
      <c r="C36" s="551"/>
      <c r="D36" s="14">
        <f>SUM(D37:D41)</f>
        <v>450</v>
      </c>
      <c r="E36" s="14">
        <f>SUM(E37:E41)</f>
        <v>472</v>
      </c>
      <c r="F36" s="14">
        <f>SUM(F37:F41)</f>
        <v>501</v>
      </c>
    </row>
    <row r="37" spans="1:6" ht="30" customHeight="1">
      <c r="A37" s="547"/>
      <c r="B37" s="552" t="s">
        <v>33</v>
      </c>
      <c r="C37" s="553"/>
      <c r="D37" s="3"/>
      <c r="E37" s="3"/>
      <c r="F37" s="3"/>
    </row>
    <row r="38" spans="1:6" ht="37.5" customHeight="1">
      <c r="A38" s="549"/>
      <c r="B38" s="552" t="s">
        <v>34</v>
      </c>
      <c r="C38" s="553"/>
      <c r="D38" s="3"/>
      <c r="E38" s="3"/>
      <c r="F38" s="3"/>
    </row>
    <row r="39" spans="1:6" ht="23.25" customHeight="1">
      <c r="A39" s="549"/>
      <c r="B39" s="5" t="s">
        <v>35</v>
      </c>
      <c r="C39" s="3"/>
      <c r="D39" s="3">
        <v>450</v>
      </c>
      <c r="E39" s="3">
        <v>472</v>
      </c>
      <c r="F39" s="3">
        <v>501</v>
      </c>
    </row>
    <row r="40" spans="1:6" ht="25.5" customHeight="1">
      <c r="A40" s="549"/>
      <c r="B40" s="5" t="s">
        <v>36</v>
      </c>
      <c r="C40" s="3"/>
      <c r="D40" s="3"/>
      <c r="E40" s="3"/>
      <c r="F40" s="3"/>
    </row>
    <row r="41" spans="1:6" ht="24" customHeight="1">
      <c r="A41" s="548"/>
      <c r="B41" s="5" t="s">
        <v>37</v>
      </c>
      <c r="C41" s="3"/>
      <c r="D41" s="3"/>
      <c r="E41" s="3"/>
      <c r="F41" s="3"/>
    </row>
    <row r="42" spans="1:6" ht="39" customHeight="1">
      <c r="A42" s="550" t="s">
        <v>373</v>
      </c>
      <c r="B42" s="551"/>
      <c r="C42" s="551"/>
      <c r="D42" s="14">
        <v>17043</v>
      </c>
      <c r="E42" s="14">
        <v>13000</v>
      </c>
      <c r="F42" s="14">
        <v>13780</v>
      </c>
    </row>
    <row r="43" spans="1:6" ht="48.75" customHeight="1">
      <c r="A43" s="618" t="s">
        <v>41</v>
      </c>
      <c r="B43" s="618"/>
      <c r="C43" s="553"/>
      <c r="D43" s="170">
        <f>SUM(D42,D36,D27,D20,D10,D4,)</f>
        <v>59292</v>
      </c>
      <c r="E43" s="170">
        <v>57361</v>
      </c>
      <c r="F43" s="170">
        <v>60804</v>
      </c>
    </row>
    <row r="44" spans="1:2" ht="12.75">
      <c r="A44" s="2"/>
      <c r="B44" s="2"/>
    </row>
    <row r="45" spans="1:2" ht="12.75">
      <c r="A45" s="2"/>
      <c r="B45" s="2"/>
    </row>
    <row r="46" spans="1:2" ht="12.75">
      <c r="A46" s="2"/>
      <c r="B46" s="2"/>
    </row>
    <row r="47" spans="1:2" ht="12.75">
      <c r="A47" s="2"/>
      <c r="B47" s="2"/>
    </row>
  </sheetData>
  <mergeCells count="26">
    <mergeCell ref="A1:F1"/>
    <mergeCell ref="A3:C3"/>
    <mergeCell ref="A4:C4"/>
    <mergeCell ref="A5:A9"/>
    <mergeCell ref="B5:C5"/>
    <mergeCell ref="B6:C6"/>
    <mergeCell ref="B7:C7"/>
    <mergeCell ref="B8:C8"/>
    <mergeCell ref="B9:C9"/>
    <mergeCell ref="D2:F2"/>
    <mergeCell ref="A10:C10"/>
    <mergeCell ref="A11:A19"/>
    <mergeCell ref="B15:C15"/>
    <mergeCell ref="B16:B19"/>
    <mergeCell ref="A20:C20"/>
    <mergeCell ref="A21:A26"/>
    <mergeCell ref="A27:C27"/>
    <mergeCell ref="A28:A35"/>
    <mergeCell ref="B29:B30"/>
    <mergeCell ref="B33:B34"/>
    <mergeCell ref="A42:C42"/>
    <mergeCell ref="A43:C43"/>
    <mergeCell ref="A36:C36"/>
    <mergeCell ref="A37:A41"/>
    <mergeCell ref="B37:C37"/>
    <mergeCell ref="B38:C38"/>
  </mergeCells>
  <printOptions headings="1"/>
  <pageMargins left="0.75" right="0.75" top="1" bottom="1" header="0.5" footer="0.5"/>
  <pageSetup orientation="portrait" paperSize="9" scale="7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unka16">
    <tabColor indexed="53"/>
  </sheetPr>
  <dimension ref="A1:E31"/>
  <sheetViews>
    <sheetView workbookViewId="0" topLeftCell="A1">
      <selection activeCell="N30" sqref="N30"/>
    </sheetView>
  </sheetViews>
  <sheetFormatPr defaultColWidth="9.140625" defaultRowHeight="12.75"/>
  <cols>
    <col min="1" max="1" width="2.7109375" style="0" customWidth="1"/>
    <col min="2" max="2" width="50.57421875" style="0" customWidth="1"/>
    <col min="3" max="3" width="12.28125" style="0" customWidth="1"/>
    <col min="4" max="4" width="11.7109375" style="0" customWidth="1"/>
    <col min="5" max="5" width="14.00390625" style="0" customWidth="1"/>
  </cols>
  <sheetData>
    <row r="1" spans="1:5" ht="30.75" customHeight="1">
      <c r="A1" s="565" t="s">
        <v>452</v>
      </c>
      <c r="B1" s="566"/>
      <c r="C1" s="566"/>
      <c r="D1" s="566"/>
      <c r="E1" s="567"/>
    </row>
    <row r="2" spans="1:5" ht="12.75">
      <c r="A2" s="12"/>
      <c r="C2" s="538" t="s">
        <v>577</v>
      </c>
      <c r="D2" s="538"/>
      <c r="E2" s="538"/>
    </row>
    <row r="3" spans="1:5" ht="51" customHeight="1">
      <c r="A3" s="620" t="s">
        <v>40</v>
      </c>
      <c r="B3" s="522"/>
      <c r="C3" s="321" t="s">
        <v>385</v>
      </c>
      <c r="D3" s="321" t="s">
        <v>386</v>
      </c>
      <c r="E3" s="321" t="s">
        <v>387</v>
      </c>
    </row>
    <row r="4" spans="1:5" ht="24" customHeight="1">
      <c r="A4" s="214" t="s">
        <v>44</v>
      </c>
      <c r="B4" s="215"/>
      <c r="C4" s="222">
        <f>SUM(C5:C13)</f>
        <v>37772</v>
      </c>
      <c r="D4" s="222">
        <f>SUM(D5:D13)</f>
        <v>38936</v>
      </c>
      <c r="E4" s="222">
        <f>SUM(E5:E13)</f>
        <v>40104</v>
      </c>
    </row>
    <row r="5" spans="1:5" ht="15.75">
      <c r="A5" s="533"/>
      <c r="B5" s="217" t="s">
        <v>45</v>
      </c>
      <c r="C5" s="218">
        <v>9416</v>
      </c>
      <c r="D5" s="219">
        <v>9698</v>
      </c>
      <c r="E5" s="219">
        <v>9989</v>
      </c>
    </row>
    <row r="6" spans="1:5" ht="15.75">
      <c r="A6" s="533"/>
      <c r="B6" s="220" t="s">
        <v>466</v>
      </c>
      <c r="C6" s="218">
        <v>2871</v>
      </c>
      <c r="D6" s="219">
        <v>2957</v>
      </c>
      <c r="E6" s="219">
        <v>3046</v>
      </c>
    </row>
    <row r="7" spans="1:5" ht="15.75">
      <c r="A7" s="533"/>
      <c r="B7" s="220" t="s">
        <v>467</v>
      </c>
      <c r="C7" s="219">
        <v>12715</v>
      </c>
      <c r="D7" s="219">
        <v>13096</v>
      </c>
      <c r="E7" s="219">
        <v>13489</v>
      </c>
    </row>
    <row r="8" spans="1:5" ht="15.75">
      <c r="A8" s="533"/>
      <c r="B8" s="217" t="s">
        <v>46</v>
      </c>
      <c r="C8" s="219">
        <v>69</v>
      </c>
      <c r="D8" s="219">
        <v>102</v>
      </c>
      <c r="E8" s="219">
        <v>105</v>
      </c>
    </row>
    <row r="9" spans="1:5" ht="15.75">
      <c r="A9" s="533"/>
      <c r="B9" s="217" t="s">
        <v>47</v>
      </c>
      <c r="C9" s="219"/>
      <c r="D9" s="219"/>
      <c r="E9" s="219"/>
    </row>
    <row r="10" spans="1:5" ht="15.75">
      <c r="A10" s="533"/>
      <c r="B10" s="217" t="s">
        <v>48</v>
      </c>
      <c r="C10" s="219">
        <v>10643</v>
      </c>
      <c r="D10" s="219">
        <v>10962</v>
      </c>
      <c r="E10" s="219">
        <v>11292</v>
      </c>
    </row>
    <row r="11" spans="1:5" ht="15.75">
      <c r="A11" s="533"/>
      <c r="B11" s="217" t="s">
        <v>49</v>
      </c>
      <c r="C11" s="219">
        <v>450</v>
      </c>
      <c r="D11" s="219">
        <v>464</v>
      </c>
      <c r="E11" s="219">
        <v>477</v>
      </c>
    </row>
    <row r="12" spans="1:5" ht="15.75">
      <c r="A12" s="533"/>
      <c r="B12" s="217" t="s">
        <v>50</v>
      </c>
      <c r="C12" s="219">
        <v>50</v>
      </c>
      <c r="D12" s="219">
        <v>52</v>
      </c>
      <c r="E12" s="219">
        <v>53</v>
      </c>
    </row>
    <row r="13" spans="1:5" ht="15.75">
      <c r="A13" s="533"/>
      <c r="B13" s="217" t="s">
        <v>51</v>
      </c>
      <c r="C13" s="219">
        <v>1558</v>
      </c>
      <c r="D13" s="219">
        <v>1605</v>
      </c>
      <c r="E13" s="219">
        <v>1653</v>
      </c>
    </row>
    <row r="14" spans="1:5" ht="22.5" customHeight="1">
      <c r="A14" s="214" t="s">
        <v>52</v>
      </c>
      <c r="B14" s="215"/>
      <c r="C14" s="222">
        <v>30</v>
      </c>
      <c r="D14" s="222">
        <v>31</v>
      </c>
      <c r="E14" s="222">
        <v>32</v>
      </c>
    </row>
    <row r="15" spans="1:5" ht="24.75" customHeight="1">
      <c r="A15" s="214" t="s">
        <v>53</v>
      </c>
      <c r="B15" s="215"/>
      <c r="C15" s="222">
        <f>SUM(C16:C19)</f>
        <v>7725</v>
      </c>
      <c r="D15" s="222">
        <f>SUM(D16:D19)</f>
        <v>5823</v>
      </c>
      <c r="E15" s="222">
        <f>SUM(E16:E19)</f>
        <v>5997</v>
      </c>
    </row>
    <row r="16" spans="1:5" ht="15.75">
      <c r="A16" s="522"/>
      <c r="B16" s="220" t="s">
        <v>468</v>
      </c>
      <c r="C16" s="219">
        <v>7239</v>
      </c>
      <c r="D16" s="219">
        <v>5322</v>
      </c>
      <c r="E16" s="219">
        <v>5482</v>
      </c>
    </row>
    <row r="17" spans="1:5" ht="15.75">
      <c r="A17" s="522"/>
      <c r="B17" s="220" t="s">
        <v>469</v>
      </c>
      <c r="C17" s="219"/>
      <c r="D17" s="219"/>
      <c r="E17" s="219"/>
    </row>
    <row r="18" spans="1:5" ht="15.75">
      <c r="A18" s="522"/>
      <c r="B18" s="217" t="s">
        <v>54</v>
      </c>
      <c r="C18" s="219">
        <v>486</v>
      </c>
      <c r="D18" s="219">
        <v>501</v>
      </c>
      <c r="E18" s="219">
        <v>515</v>
      </c>
    </row>
    <row r="19" spans="1:5" ht="15.75">
      <c r="A19" s="522"/>
      <c r="B19" s="220" t="s">
        <v>470</v>
      </c>
      <c r="C19" s="219"/>
      <c r="D19" s="219"/>
      <c r="E19" s="219"/>
    </row>
    <row r="20" spans="1:5" ht="48" customHeight="1">
      <c r="A20" s="523" t="s">
        <v>55</v>
      </c>
      <c r="B20" s="524"/>
      <c r="C20" s="222"/>
      <c r="D20" s="222"/>
      <c r="E20" s="222"/>
    </row>
    <row r="21" spans="1:5" ht="23.25" customHeight="1">
      <c r="A21" s="214" t="s">
        <v>56</v>
      </c>
      <c r="B21" s="215"/>
      <c r="C21" s="222">
        <f>SUM(C22:C23)</f>
        <v>0</v>
      </c>
      <c r="D21" s="222">
        <f>SUM(D22:D23)</f>
        <v>0</v>
      </c>
      <c r="E21" s="222">
        <f>SUM(E22:E23)</f>
        <v>0</v>
      </c>
    </row>
    <row r="22" spans="1:5" ht="15.75">
      <c r="A22" s="522"/>
      <c r="B22" s="217" t="s">
        <v>57</v>
      </c>
      <c r="C22" s="219"/>
      <c r="D22" s="219"/>
      <c r="E22" s="219"/>
    </row>
    <row r="23" spans="1:5" ht="18.75" customHeight="1">
      <c r="A23" s="522"/>
      <c r="B23" s="217" t="s">
        <v>58</v>
      </c>
      <c r="C23" s="219"/>
      <c r="D23" s="219"/>
      <c r="E23" s="219"/>
    </row>
    <row r="24" spans="1:5" ht="35.25" customHeight="1">
      <c r="A24" s="523" t="s">
        <v>59</v>
      </c>
      <c r="B24" s="524"/>
      <c r="C24" s="222">
        <f>SUM(C25:C26)</f>
        <v>0</v>
      </c>
      <c r="D24" s="222">
        <f>SUM(D25:D26)</f>
        <v>0</v>
      </c>
      <c r="E24" s="222">
        <f>SUM(E25:E26)</f>
        <v>0</v>
      </c>
    </row>
    <row r="25" spans="1:5" ht="15.75">
      <c r="A25" s="522"/>
      <c r="B25" s="217" t="s">
        <v>60</v>
      </c>
      <c r="C25" s="219"/>
      <c r="D25" s="219"/>
      <c r="E25" s="219"/>
    </row>
    <row r="26" spans="1:5" ht="15.75">
      <c r="A26" s="522"/>
      <c r="B26" s="217" t="s">
        <v>61</v>
      </c>
      <c r="C26" s="219"/>
      <c r="D26" s="219"/>
      <c r="E26" s="219"/>
    </row>
    <row r="27" spans="1:5" ht="15.75">
      <c r="A27" s="218"/>
      <c r="B27" s="228" t="s">
        <v>502</v>
      </c>
      <c r="C27" s="222">
        <v>13765</v>
      </c>
      <c r="D27" s="222">
        <v>12571</v>
      </c>
      <c r="E27" s="222">
        <v>14671</v>
      </c>
    </row>
    <row r="28" spans="1:5" ht="27.75" customHeight="1">
      <c r="A28" s="619" t="s">
        <v>62</v>
      </c>
      <c r="B28" s="619"/>
      <c r="C28" s="322">
        <f>SUM(C4+C14+C15+C20+C21+C24+C27)</f>
        <v>59292</v>
      </c>
      <c r="D28" s="322">
        <f>SUM(D4+D14+D15+D27)</f>
        <v>57361</v>
      </c>
      <c r="E28" s="322">
        <f>SUM(E4+E14+E15+E27)</f>
        <v>60804</v>
      </c>
    </row>
    <row r="29" spans="1:5" ht="12.75">
      <c r="A29" s="18"/>
      <c r="B29" s="18"/>
      <c r="C29" s="18"/>
      <c r="D29" s="18"/>
      <c r="E29" s="18"/>
    </row>
    <row r="30" spans="1:5" ht="12.75">
      <c r="A30" s="18"/>
      <c r="B30" s="18"/>
      <c r="C30" s="18"/>
      <c r="D30" s="18"/>
      <c r="E30" s="18"/>
    </row>
    <row r="31" spans="1:5" ht="12.75">
      <c r="A31" s="18"/>
      <c r="B31" s="18"/>
      <c r="C31" s="18"/>
      <c r="D31" s="18"/>
      <c r="E31" s="18"/>
    </row>
  </sheetData>
  <mergeCells count="10">
    <mergeCell ref="A1:E1"/>
    <mergeCell ref="A28:B28"/>
    <mergeCell ref="A3:B3"/>
    <mergeCell ref="A5:A13"/>
    <mergeCell ref="A16:A19"/>
    <mergeCell ref="A20:B20"/>
    <mergeCell ref="A22:A23"/>
    <mergeCell ref="A24:B24"/>
    <mergeCell ref="A25:A26"/>
    <mergeCell ref="C2:E2"/>
  </mergeCells>
  <printOptions headings="1"/>
  <pageMargins left="0.5905511811023623" right="0.3937007874015748" top="0.984251968503937" bottom="0.984251968503937" header="0.5118110236220472" footer="0.5118110236220472"/>
  <pageSetup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unka17">
    <tabColor indexed="47"/>
  </sheetPr>
  <dimension ref="A1:D12"/>
  <sheetViews>
    <sheetView zoomScaleSheetLayoutView="100" workbookViewId="0" topLeftCell="A1">
      <selection activeCell="B3" sqref="B3:D3"/>
    </sheetView>
  </sheetViews>
  <sheetFormatPr defaultColWidth="9.140625" defaultRowHeight="12.75"/>
  <cols>
    <col min="1" max="1" width="61.00390625" style="0" customWidth="1"/>
    <col min="2" max="2" width="12.7109375" style="0" customWidth="1"/>
    <col min="3" max="3" width="13.28125" style="0" customWidth="1"/>
    <col min="4" max="4" width="14.28125" style="0" customWidth="1"/>
  </cols>
  <sheetData>
    <row r="1" spans="1:4" ht="52.5" customHeight="1">
      <c r="A1" s="554" t="s">
        <v>453</v>
      </c>
      <c r="B1" s="554"/>
      <c r="C1" s="554"/>
      <c r="D1" s="528"/>
    </row>
    <row r="2" spans="1:4" ht="12.75">
      <c r="A2" s="19"/>
      <c r="B2" s="19"/>
      <c r="C2" s="19"/>
      <c r="D2" s="20"/>
    </row>
    <row r="3" spans="1:4" ht="12.75">
      <c r="A3" s="20"/>
      <c r="B3" s="621" t="s">
        <v>578</v>
      </c>
      <c r="C3" s="621"/>
      <c r="D3" s="621"/>
    </row>
    <row r="4" spans="1:4" ht="24" customHeight="1">
      <c r="A4" s="10" t="s">
        <v>40</v>
      </c>
      <c r="B4" s="79" t="s">
        <v>550</v>
      </c>
      <c r="C4" s="79" t="s">
        <v>549</v>
      </c>
      <c r="D4" s="79" t="s">
        <v>543</v>
      </c>
    </row>
    <row r="5" spans="1:4" ht="29.25" customHeight="1">
      <c r="A5" s="74" t="s">
        <v>365</v>
      </c>
      <c r="B5" s="219">
        <v>3769</v>
      </c>
      <c r="C5" s="219">
        <v>3769</v>
      </c>
      <c r="D5" s="219">
        <v>3769</v>
      </c>
    </row>
    <row r="6" spans="1:4" ht="24.75" customHeight="1">
      <c r="A6" s="74" t="s">
        <v>366</v>
      </c>
      <c r="B6" s="219">
        <v>-1622</v>
      </c>
      <c r="C6" s="219">
        <v>-3504</v>
      </c>
      <c r="D6" s="219">
        <v>-3504</v>
      </c>
    </row>
    <row r="7" spans="1:4" ht="25.5" customHeight="1">
      <c r="A7" s="74" t="s">
        <v>367</v>
      </c>
      <c r="B7" s="219"/>
      <c r="C7" s="219"/>
      <c r="D7" s="219"/>
    </row>
    <row r="8" spans="1:4" ht="24.75" customHeight="1">
      <c r="A8" s="74" t="s">
        <v>368</v>
      </c>
      <c r="B8" s="219">
        <v>2452</v>
      </c>
      <c r="C8" s="219">
        <v>2452</v>
      </c>
      <c r="D8" s="219">
        <v>2395</v>
      </c>
    </row>
    <row r="9" spans="1:4" ht="27" customHeight="1">
      <c r="A9" s="146" t="s">
        <v>369</v>
      </c>
      <c r="B9" s="219"/>
      <c r="C9" s="219"/>
      <c r="D9" s="219"/>
    </row>
    <row r="10" spans="1:4" ht="24" customHeight="1">
      <c r="A10" s="74" t="s">
        <v>370</v>
      </c>
      <c r="B10" s="219"/>
      <c r="C10" s="219"/>
      <c r="D10" s="219"/>
    </row>
    <row r="11" spans="1:4" ht="24.75" customHeight="1">
      <c r="A11" s="74" t="s">
        <v>371</v>
      </c>
      <c r="B11" s="219"/>
      <c r="C11" s="219"/>
      <c r="D11" s="219"/>
    </row>
    <row r="12" spans="1:4" ht="33" customHeight="1">
      <c r="A12" s="152" t="s">
        <v>372</v>
      </c>
      <c r="B12" s="474">
        <f>SUM(B5:B11)</f>
        <v>4599</v>
      </c>
      <c r="C12" s="474">
        <f>SUM(C5:C11)</f>
        <v>2717</v>
      </c>
      <c r="D12" s="474">
        <f>SUM(D5:D11)</f>
        <v>2660</v>
      </c>
    </row>
  </sheetData>
  <mergeCells count="2">
    <mergeCell ref="A1:D1"/>
    <mergeCell ref="B3:D3"/>
  </mergeCells>
  <printOptions headings="1"/>
  <pageMargins left="0.75" right="0.75" top="1" bottom="1" header="0.5" footer="0.5"/>
  <pageSetup orientation="portrait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unka18">
    <tabColor indexed="11"/>
  </sheetPr>
  <dimension ref="A1:BB39"/>
  <sheetViews>
    <sheetView zoomScaleSheetLayoutView="100" workbookViewId="0" topLeftCell="A1">
      <selection activeCell="A3" sqref="A3:D3"/>
    </sheetView>
  </sheetViews>
  <sheetFormatPr defaultColWidth="9.140625" defaultRowHeight="12.75"/>
  <cols>
    <col min="1" max="1" width="69.28125" style="0" customWidth="1"/>
    <col min="2" max="2" width="10.140625" style="0" customWidth="1"/>
    <col min="3" max="3" width="9.8515625" style="0" customWidth="1"/>
    <col min="4" max="4" width="9.7109375" style="0" customWidth="1"/>
  </cols>
  <sheetData>
    <row r="1" spans="1:4" ht="41.25" customHeight="1">
      <c r="A1" s="565" t="s">
        <v>454</v>
      </c>
      <c r="B1" s="565"/>
      <c r="C1" s="565"/>
      <c r="D1" s="622"/>
    </row>
    <row r="2" spans="1:4" ht="12.75">
      <c r="A2" s="19"/>
      <c r="B2" s="19"/>
      <c r="C2" s="19"/>
      <c r="D2" s="20"/>
    </row>
    <row r="3" spans="1:4" ht="12.75">
      <c r="A3" s="623" t="s">
        <v>560</v>
      </c>
      <c r="B3" s="623"/>
      <c r="C3" s="623"/>
      <c r="D3" s="623"/>
    </row>
    <row r="4" spans="1:4" ht="19.5" customHeight="1">
      <c r="A4" s="120" t="s">
        <v>40</v>
      </c>
      <c r="B4" s="79" t="s">
        <v>550</v>
      </c>
      <c r="C4" s="79" t="s">
        <v>549</v>
      </c>
      <c r="D4" s="79" t="s">
        <v>543</v>
      </c>
    </row>
    <row r="5" spans="1:54" ht="29.25" customHeight="1">
      <c r="A5" s="121" t="s">
        <v>3</v>
      </c>
      <c r="B5" s="166"/>
      <c r="C5" s="166"/>
      <c r="D5" s="166"/>
      <c r="E5" s="21"/>
      <c r="F5" s="21"/>
      <c r="G5" s="22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</row>
    <row r="6" spans="1:54" ht="24.75" customHeight="1">
      <c r="A6" s="123" t="s">
        <v>195</v>
      </c>
      <c r="B6" s="122">
        <v>5524</v>
      </c>
      <c r="C6" s="122">
        <v>5524</v>
      </c>
      <c r="D6" s="122">
        <v>5523</v>
      </c>
      <c r="E6" s="21"/>
      <c r="F6" s="21"/>
      <c r="G6" s="22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</row>
    <row r="7" spans="1:54" ht="24" customHeight="1">
      <c r="A7" s="123" t="s">
        <v>196</v>
      </c>
      <c r="B7" s="122"/>
      <c r="C7" s="122"/>
      <c r="D7" s="122"/>
      <c r="E7" s="21"/>
      <c r="F7" s="21"/>
      <c r="G7" s="22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</row>
    <row r="8" spans="1:54" ht="24" customHeight="1">
      <c r="A8" s="123" t="s">
        <v>197</v>
      </c>
      <c r="B8" s="122">
        <v>211</v>
      </c>
      <c r="C8" s="122">
        <v>211</v>
      </c>
      <c r="D8" s="122">
        <v>276</v>
      </c>
      <c r="E8" s="21"/>
      <c r="F8" s="21"/>
      <c r="G8" s="22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</row>
    <row r="9" spans="1:54" ht="27" customHeight="1">
      <c r="A9" s="123" t="s">
        <v>198</v>
      </c>
      <c r="B9" s="122"/>
      <c r="C9" s="122"/>
      <c r="D9" s="122"/>
      <c r="E9" s="21"/>
      <c r="F9" s="21"/>
      <c r="G9" s="22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</row>
    <row r="10" spans="1:54" ht="26.25" customHeight="1">
      <c r="A10" s="123" t="s">
        <v>199</v>
      </c>
      <c r="B10" s="122"/>
      <c r="C10" s="122"/>
      <c r="D10" s="122"/>
      <c r="E10" s="21"/>
      <c r="F10" s="21"/>
      <c r="G10" s="22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</row>
    <row r="11" spans="1:54" ht="26.25" customHeight="1">
      <c r="A11" s="123" t="s">
        <v>200</v>
      </c>
      <c r="B11" s="122"/>
      <c r="C11" s="122"/>
      <c r="D11" s="122"/>
      <c r="E11" s="21"/>
      <c r="F11" s="21"/>
      <c r="G11" s="22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</row>
    <row r="12" spans="1:54" ht="24.75" customHeight="1">
      <c r="A12" s="123" t="s">
        <v>201</v>
      </c>
      <c r="B12" s="122">
        <v>20300</v>
      </c>
      <c r="C12" s="122">
        <v>22182</v>
      </c>
      <c r="D12" s="122">
        <v>32127</v>
      </c>
      <c r="E12" s="21"/>
      <c r="F12" s="21"/>
      <c r="G12" s="22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</row>
    <row r="13" spans="1:54" ht="27" customHeight="1">
      <c r="A13" s="123" t="s">
        <v>202</v>
      </c>
      <c r="B13" s="75"/>
      <c r="C13" s="75"/>
      <c r="D13" s="75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</row>
    <row r="14" spans="1:54" ht="32.25" customHeight="1">
      <c r="A14" s="121" t="s">
        <v>234</v>
      </c>
      <c r="B14" s="166">
        <f>SUM(B6:B12)</f>
        <v>26035</v>
      </c>
      <c r="C14" s="166">
        <f>SUM(C6:C12)</f>
        <v>27917</v>
      </c>
      <c r="D14" s="166">
        <f>SUM(D6:D13)</f>
        <v>37926</v>
      </c>
      <c r="E14" s="21"/>
      <c r="F14" s="21"/>
      <c r="G14" s="22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</row>
    <row r="15" spans="1:54" ht="28.5" customHeight="1">
      <c r="A15" s="121" t="s">
        <v>43</v>
      </c>
      <c r="B15" s="167">
        <v>0</v>
      </c>
      <c r="C15" s="167">
        <v>34</v>
      </c>
      <c r="D15" s="167">
        <v>116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</row>
    <row r="16" spans="1:54" ht="12.7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</row>
    <row r="17" spans="1:54" ht="12.7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</row>
    <row r="18" spans="1:54" ht="12.7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</row>
    <row r="19" spans="1:54" ht="12.7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</row>
    <row r="20" spans="1:54" ht="12.7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</row>
    <row r="21" spans="1:54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</row>
    <row r="22" spans="1:54" ht="12.7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</row>
    <row r="23" spans="1:54" ht="12.7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</row>
    <row r="24" spans="1:54" ht="12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</row>
    <row r="25" spans="1:54" ht="12.7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</row>
    <row r="26" spans="1:54" ht="12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</row>
    <row r="27" spans="1:54" ht="12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</row>
    <row r="28" spans="1:54" ht="12.7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</row>
    <row r="29" spans="1:54" ht="12.7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</row>
    <row r="30" spans="1:54" ht="12.7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</row>
    <row r="31" spans="1:54" ht="12.7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</row>
    <row r="32" spans="1:54" ht="12.7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</row>
    <row r="33" spans="1:54" ht="12.7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</row>
    <row r="34" spans="1:54" ht="12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</row>
    <row r="35" spans="1:54" ht="12.7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</row>
    <row r="36" spans="1:54" ht="12.7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</row>
    <row r="37" spans="1:54" ht="12.7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</row>
    <row r="38" spans="1:54" ht="12.7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</row>
    <row r="39" spans="1:54" ht="12.7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</row>
  </sheetData>
  <mergeCells count="2">
    <mergeCell ref="A1:D1"/>
    <mergeCell ref="A3:D3"/>
  </mergeCells>
  <printOptions headings="1"/>
  <pageMargins left="0.5905511811023623" right="0.3937007874015748" top="0.984251968503937" bottom="0.984251968503937" header="0.5118110236220472" footer="0.5118110236220472"/>
  <pageSetup orientation="portrait" paperSize="9" scale="8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unka19">
    <tabColor indexed="52"/>
  </sheetPr>
  <dimension ref="A1:F39"/>
  <sheetViews>
    <sheetView workbookViewId="0" topLeftCell="A1">
      <selection activeCell="B2" sqref="B2:D2"/>
    </sheetView>
  </sheetViews>
  <sheetFormatPr defaultColWidth="9.140625" defaultRowHeight="12.75"/>
  <cols>
    <col min="1" max="1" width="44.00390625" style="0" customWidth="1"/>
    <col min="2" max="2" width="18.140625" style="0" customWidth="1"/>
    <col min="3" max="3" width="17.421875" style="0" customWidth="1"/>
    <col min="4" max="4" width="13.421875" style="0" customWidth="1"/>
  </cols>
  <sheetData>
    <row r="1" spans="1:4" ht="32.25" customHeight="1">
      <c r="A1" s="565" t="s">
        <v>455</v>
      </c>
      <c r="B1" s="622"/>
      <c r="C1" s="567"/>
      <c r="D1" s="567"/>
    </row>
    <row r="2" spans="2:4" ht="14.25">
      <c r="B2" s="624" t="s">
        <v>579</v>
      </c>
      <c r="C2" s="624"/>
      <c r="D2" s="624"/>
    </row>
    <row r="3" spans="1:4" ht="31.5" customHeight="1">
      <c r="A3" s="80" t="s">
        <v>191</v>
      </c>
      <c r="B3" s="81" t="s">
        <v>192</v>
      </c>
      <c r="C3" s="81" t="s">
        <v>193</v>
      </c>
      <c r="D3" s="81" t="s">
        <v>97</v>
      </c>
    </row>
    <row r="4" spans="1:4" ht="21.75" customHeight="1">
      <c r="A4" s="82" t="s">
        <v>194</v>
      </c>
      <c r="B4" s="82"/>
      <c r="C4" s="82"/>
      <c r="D4" s="82"/>
    </row>
    <row r="5" spans="1:4" ht="15" customHeight="1">
      <c r="A5" s="83" t="s">
        <v>195</v>
      </c>
      <c r="B5" s="63"/>
      <c r="C5" s="63"/>
      <c r="D5" s="63">
        <v>0</v>
      </c>
    </row>
    <row r="6" spans="1:4" ht="17.25" customHeight="1">
      <c r="A6" s="83" t="s">
        <v>196</v>
      </c>
      <c r="B6" s="63"/>
      <c r="C6" s="63"/>
      <c r="D6" s="63">
        <f aca="true" t="shared" si="0" ref="D6:D13">SUM(B6:C6)</f>
        <v>0</v>
      </c>
    </row>
    <row r="7" spans="1:4" ht="15.75" customHeight="1">
      <c r="A7" s="83" t="s">
        <v>197</v>
      </c>
      <c r="B7" s="63"/>
      <c r="C7" s="63"/>
      <c r="D7" s="63">
        <f t="shared" si="0"/>
        <v>0</v>
      </c>
    </row>
    <row r="8" spans="1:4" ht="18" customHeight="1">
      <c r="A8" s="83" t="s">
        <v>198</v>
      </c>
      <c r="B8" s="63"/>
      <c r="C8" s="63"/>
      <c r="D8" s="63">
        <f t="shared" si="0"/>
        <v>0</v>
      </c>
    </row>
    <row r="9" spans="1:4" ht="17.25" customHeight="1">
      <c r="A9" s="83" t="s">
        <v>199</v>
      </c>
      <c r="B9" s="63"/>
      <c r="C9" s="63"/>
      <c r="D9" s="63">
        <f t="shared" si="0"/>
        <v>0</v>
      </c>
    </row>
    <row r="10" spans="1:4" ht="18" customHeight="1">
      <c r="A10" s="83" t="s">
        <v>200</v>
      </c>
      <c r="B10" s="63"/>
      <c r="C10" s="63"/>
      <c r="D10" s="63">
        <f t="shared" si="0"/>
        <v>0</v>
      </c>
    </row>
    <row r="11" spans="1:4" ht="28.5">
      <c r="A11" s="83" t="s">
        <v>201</v>
      </c>
      <c r="B11" s="63"/>
      <c r="C11" s="63"/>
      <c r="D11" s="63">
        <f t="shared" si="0"/>
        <v>0</v>
      </c>
    </row>
    <row r="12" spans="1:4" ht="28.5">
      <c r="A12" s="83" t="s">
        <v>202</v>
      </c>
      <c r="B12" s="63"/>
      <c r="C12" s="63"/>
      <c r="D12" s="63">
        <f t="shared" si="0"/>
        <v>0</v>
      </c>
    </row>
    <row r="13" spans="1:4" ht="18.75" customHeight="1">
      <c r="A13" s="56" t="s">
        <v>203</v>
      </c>
      <c r="B13" s="63"/>
      <c r="C13" s="63"/>
      <c r="D13" s="63">
        <f t="shared" si="0"/>
        <v>0</v>
      </c>
    </row>
    <row r="14" spans="1:4" ht="14.25">
      <c r="A14" s="84" t="s">
        <v>204</v>
      </c>
      <c r="B14" s="84">
        <f>SUM(B5:B13)</f>
        <v>0</v>
      </c>
      <c r="C14" s="84">
        <f>SUM(C5:C13)</f>
        <v>0</v>
      </c>
      <c r="D14" s="84">
        <f>SUM(D5:D13)</f>
        <v>0</v>
      </c>
    </row>
    <row r="15" spans="1:4" ht="14.25">
      <c r="A15" s="63"/>
      <c r="B15" s="63"/>
      <c r="C15" s="63"/>
      <c r="D15" s="63"/>
    </row>
    <row r="16" spans="1:4" ht="29.25" customHeight="1">
      <c r="A16" s="85" t="s">
        <v>205</v>
      </c>
      <c r="B16" s="163" t="s">
        <v>206</v>
      </c>
      <c r="C16" s="163" t="s">
        <v>207</v>
      </c>
      <c r="D16" s="163" t="s">
        <v>97</v>
      </c>
    </row>
    <row r="17" spans="1:4" ht="14.25">
      <c r="A17" s="63"/>
      <c r="B17" s="63"/>
      <c r="C17" s="63"/>
      <c r="D17" s="63">
        <f>SUM(B17*C17)</f>
        <v>0</v>
      </c>
    </row>
    <row r="18" spans="1:4" ht="14.25">
      <c r="A18" s="63"/>
      <c r="B18" s="63"/>
      <c r="C18" s="63"/>
      <c r="D18" s="63">
        <f aca="true" t="shared" si="1" ref="D18:D36">SUM(B18*C18)</f>
        <v>0</v>
      </c>
    </row>
    <row r="19" spans="1:4" ht="14.25">
      <c r="A19" s="63"/>
      <c r="B19" s="63"/>
      <c r="C19" s="63"/>
      <c r="D19" s="63">
        <f t="shared" si="1"/>
        <v>0</v>
      </c>
    </row>
    <row r="20" spans="1:4" ht="14.25">
      <c r="A20" s="63"/>
      <c r="B20" s="63"/>
      <c r="C20" s="63"/>
      <c r="D20" s="63"/>
    </row>
    <row r="21" spans="1:4" ht="14.25">
      <c r="A21" s="63"/>
      <c r="B21" s="63"/>
      <c r="C21" s="63"/>
      <c r="D21" s="63"/>
    </row>
    <row r="22" spans="1:4" ht="14.25">
      <c r="A22" s="85" t="s">
        <v>97</v>
      </c>
      <c r="B22" s="85">
        <f>SUM(B17:B21)</f>
        <v>0</v>
      </c>
      <c r="C22" s="85">
        <f>SUM(C17:C21)</f>
        <v>0</v>
      </c>
      <c r="D22" s="85">
        <f>SUM(D17:D21)</f>
        <v>0</v>
      </c>
    </row>
    <row r="23" spans="1:4" ht="14.25">
      <c r="A23" s="86"/>
      <c r="B23" s="63"/>
      <c r="C23" s="63"/>
      <c r="D23" s="63"/>
    </row>
    <row r="24" spans="1:4" ht="19.5" customHeight="1">
      <c r="A24" s="87" t="s">
        <v>208</v>
      </c>
      <c r="B24" s="87"/>
      <c r="C24" s="87"/>
      <c r="D24" s="87"/>
    </row>
    <row r="25" spans="1:4" ht="14.25">
      <c r="A25" s="63"/>
      <c r="B25" s="63"/>
      <c r="C25" s="63"/>
      <c r="D25" s="63">
        <f t="shared" si="1"/>
        <v>0</v>
      </c>
    </row>
    <row r="26" spans="1:4" ht="14.25">
      <c r="A26" s="63"/>
      <c r="B26" s="63"/>
      <c r="C26" s="63"/>
      <c r="D26" s="63">
        <f t="shared" si="1"/>
        <v>0</v>
      </c>
    </row>
    <row r="27" spans="1:4" ht="14.25">
      <c r="A27" s="63"/>
      <c r="B27" s="63"/>
      <c r="C27" s="63"/>
      <c r="D27" s="63"/>
    </row>
    <row r="28" spans="1:4" ht="14.25">
      <c r="A28" s="63"/>
      <c r="B28" s="63"/>
      <c r="C28" s="63"/>
      <c r="D28" s="63">
        <f t="shared" si="1"/>
        <v>0</v>
      </c>
    </row>
    <row r="29" spans="1:4" ht="14.25">
      <c r="A29" s="87" t="s">
        <v>97</v>
      </c>
      <c r="B29" s="87">
        <f>SUM(B25:B28)</f>
        <v>0</v>
      </c>
      <c r="C29" s="87">
        <f>SUM(C25:C28)</f>
        <v>0</v>
      </c>
      <c r="D29" s="87">
        <f>SUM(D25:D28)</f>
        <v>0</v>
      </c>
    </row>
    <row r="30" spans="1:4" ht="14.25">
      <c r="A30" s="86"/>
      <c r="B30" s="63"/>
      <c r="C30" s="63"/>
      <c r="D30" s="63"/>
    </row>
    <row r="31" spans="1:4" ht="14.25">
      <c r="A31" s="88" t="s">
        <v>209</v>
      </c>
      <c r="B31" s="88"/>
      <c r="C31" s="88"/>
      <c r="D31" s="88"/>
    </row>
    <row r="32" spans="1:4" ht="14.25">
      <c r="A32" s="63"/>
      <c r="B32" s="63"/>
      <c r="C32" s="63"/>
      <c r="D32" s="63">
        <f t="shared" si="1"/>
        <v>0</v>
      </c>
    </row>
    <row r="33" spans="1:4" ht="14.25">
      <c r="A33" s="63"/>
      <c r="B33" s="63"/>
      <c r="C33" s="63"/>
      <c r="D33" s="63">
        <f t="shared" si="1"/>
        <v>0</v>
      </c>
    </row>
    <row r="34" spans="1:4" ht="14.25">
      <c r="A34" s="63"/>
      <c r="B34" s="63"/>
      <c r="C34" s="63"/>
      <c r="D34" s="63">
        <f t="shared" si="1"/>
        <v>0</v>
      </c>
    </row>
    <row r="35" spans="1:4" ht="14.25">
      <c r="A35" s="63"/>
      <c r="B35" s="63"/>
      <c r="C35" s="63"/>
      <c r="D35" s="63">
        <f t="shared" si="1"/>
        <v>0</v>
      </c>
    </row>
    <row r="36" spans="1:4" ht="14.25">
      <c r="A36" s="63"/>
      <c r="B36" s="63"/>
      <c r="C36" s="63"/>
      <c r="D36" s="63">
        <f t="shared" si="1"/>
        <v>0</v>
      </c>
    </row>
    <row r="37" spans="1:4" ht="14.25">
      <c r="A37" s="88" t="s">
        <v>97</v>
      </c>
      <c r="B37" s="88">
        <f>SUM(B32:B36)</f>
        <v>0</v>
      </c>
      <c r="C37" s="88">
        <f>SUM(B37)</f>
        <v>0</v>
      </c>
      <c r="D37" s="88">
        <f>SUM(C37)</f>
        <v>0</v>
      </c>
    </row>
    <row r="38" spans="1:4" ht="36" customHeight="1">
      <c r="A38" s="89" t="s">
        <v>210</v>
      </c>
      <c r="B38" s="89">
        <f>SUM(B37+B29+B22)</f>
        <v>0</v>
      </c>
      <c r="C38" s="89">
        <f>SUM(C37+C29+C22)</f>
        <v>0</v>
      </c>
      <c r="D38" s="89">
        <f>SUM(D37+D29+D22)</f>
        <v>0</v>
      </c>
    </row>
    <row r="39" ht="12.75">
      <c r="F39" s="94"/>
    </row>
  </sheetData>
  <mergeCells count="2">
    <mergeCell ref="A1:D1"/>
    <mergeCell ref="B2:D2"/>
  </mergeCells>
  <printOptions headings="1"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>
    <tabColor indexed="43"/>
  </sheetPr>
  <dimension ref="A1:F47"/>
  <sheetViews>
    <sheetView zoomScaleSheetLayoutView="100" workbookViewId="0" topLeftCell="A1">
      <selection activeCell="C2" sqref="C2:F2"/>
    </sheetView>
  </sheetViews>
  <sheetFormatPr defaultColWidth="9.140625" defaultRowHeight="12.75"/>
  <cols>
    <col min="1" max="1" width="3.00390625" style="0" customWidth="1"/>
    <col min="2" max="2" width="2.8515625" style="0" customWidth="1"/>
    <col min="3" max="3" width="43.7109375" style="0" customWidth="1"/>
    <col min="4" max="4" width="13.7109375" style="0" customWidth="1"/>
    <col min="5" max="5" width="9.28125" style="0" customWidth="1"/>
    <col min="6" max="6" width="10.8515625" style="0" customWidth="1"/>
  </cols>
  <sheetData>
    <row r="1" spans="1:6" ht="36" customHeight="1">
      <c r="A1" s="554" t="s">
        <v>441</v>
      </c>
      <c r="B1" s="555"/>
      <c r="C1" s="555"/>
      <c r="D1" s="555"/>
      <c r="E1" s="556"/>
      <c r="F1" s="556"/>
    </row>
    <row r="2" spans="1:6" ht="15.75">
      <c r="A2" s="1"/>
      <c r="C2" s="546" t="s">
        <v>561</v>
      </c>
      <c r="D2" s="546"/>
      <c r="E2" s="546"/>
      <c r="F2" s="546"/>
    </row>
    <row r="3" spans="1:6" ht="48.75" customHeight="1">
      <c r="A3" s="540" t="s">
        <v>40</v>
      </c>
      <c r="B3" s="541"/>
      <c r="C3" s="541"/>
      <c r="D3" s="79" t="s">
        <v>383</v>
      </c>
      <c r="E3" s="79" t="s">
        <v>381</v>
      </c>
      <c r="F3" s="79" t="s">
        <v>382</v>
      </c>
    </row>
    <row r="4" spans="1:6" ht="39" customHeight="1">
      <c r="A4" s="534" t="s">
        <v>16</v>
      </c>
      <c r="B4" s="551"/>
      <c r="C4" s="551"/>
      <c r="D4" s="14">
        <f>SUM(D5:D9)</f>
        <v>5257</v>
      </c>
      <c r="E4" s="14">
        <f>SUM(E5:E9)</f>
        <v>5613</v>
      </c>
      <c r="F4" s="14">
        <f>SUM(F5:F9)</f>
        <v>4997</v>
      </c>
    </row>
    <row r="5" spans="1:6" ht="33" customHeight="1">
      <c r="A5" s="547"/>
      <c r="B5" s="552" t="s">
        <v>17</v>
      </c>
      <c r="C5" s="553"/>
      <c r="D5" s="3"/>
      <c r="E5" s="3"/>
      <c r="F5" s="3"/>
    </row>
    <row r="6" spans="1:6" ht="17.25" customHeight="1">
      <c r="A6" s="549"/>
      <c r="B6" s="552" t="s">
        <v>18</v>
      </c>
      <c r="C6" s="553"/>
      <c r="D6" s="3">
        <v>4327</v>
      </c>
      <c r="E6" s="3">
        <v>4808</v>
      </c>
      <c r="F6" s="3">
        <v>4389</v>
      </c>
    </row>
    <row r="7" spans="1:6" ht="18.75" customHeight="1">
      <c r="A7" s="549"/>
      <c r="B7" s="552" t="s">
        <v>19</v>
      </c>
      <c r="C7" s="553"/>
      <c r="D7" s="3"/>
      <c r="E7" s="3"/>
      <c r="F7" s="3"/>
    </row>
    <row r="8" spans="1:6" ht="13.5">
      <c r="A8" s="549"/>
      <c r="B8" s="552" t="s">
        <v>20</v>
      </c>
      <c r="C8" s="553"/>
      <c r="D8" s="3">
        <v>890</v>
      </c>
      <c r="E8" s="3">
        <v>782</v>
      </c>
      <c r="F8" s="3">
        <v>568</v>
      </c>
    </row>
    <row r="9" spans="1:6" ht="13.5">
      <c r="A9" s="548"/>
      <c r="B9" s="552" t="s">
        <v>21</v>
      </c>
      <c r="C9" s="553"/>
      <c r="D9" s="3">
        <v>40</v>
      </c>
      <c r="E9" s="3">
        <v>23</v>
      </c>
      <c r="F9" s="3">
        <v>40</v>
      </c>
    </row>
    <row r="10" spans="1:6" ht="27.75" customHeight="1">
      <c r="A10" s="542" t="s">
        <v>15</v>
      </c>
      <c r="B10" s="543"/>
      <c r="C10" s="543"/>
      <c r="D10" s="14">
        <f>SUM(D15)</f>
        <v>7361</v>
      </c>
      <c r="E10" s="14">
        <f>SUM(E12:E15)</f>
        <v>10703</v>
      </c>
      <c r="F10" s="14">
        <f>SUM(F11:F15)</f>
        <v>6168</v>
      </c>
    </row>
    <row r="11" spans="1:6" ht="15.75">
      <c r="A11" s="547"/>
      <c r="B11" s="5" t="s">
        <v>14</v>
      </c>
      <c r="C11" s="3"/>
      <c r="D11" s="3"/>
      <c r="E11" s="3"/>
      <c r="F11" s="3"/>
    </row>
    <row r="12" spans="1:6" ht="15.75">
      <c r="A12" s="549"/>
      <c r="B12" s="5" t="s">
        <v>13</v>
      </c>
      <c r="C12" s="3"/>
      <c r="D12" s="3"/>
      <c r="E12" s="3">
        <v>514</v>
      </c>
      <c r="F12" s="3"/>
    </row>
    <row r="13" spans="1:6" ht="15.75">
      <c r="A13" s="549"/>
      <c r="B13" s="5" t="s">
        <v>12</v>
      </c>
      <c r="C13" s="3"/>
      <c r="D13" s="3"/>
      <c r="E13" s="3"/>
      <c r="F13" s="3"/>
    </row>
    <row r="14" spans="1:6" ht="15.75">
      <c r="A14" s="549"/>
      <c r="B14" s="5" t="s">
        <v>11</v>
      </c>
      <c r="C14" s="3"/>
      <c r="D14" s="3"/>
      <c r="E14" s="3"/>
      <c r="F14" s="3"/>
    </row>
    <row r="15" spans="1:6" ht="33" customHeight="1">
      <c r="A15" s="549"/>
      <c r="B15" s="544" t="s">
        <v>10</v>
      </c>
      <c r="C15" s="553"/>
      <c r="D15" s="3">
        <v>7361</v>
      </c>
      <c r="E15" s="3">
        <v>10189</v>
      </c>
      <c r="F15" s="3">
        <v>6168</v>
      </c>
    </row>
    <row r="16" spans="1:6" ht="15.75">
      <c r="A16" s="549"/>
      <c r="B16" s="547"/>
      <c r="C16" s="4" t="s">
        <v>42</v>
      </c>
      <c r="D16" s="3">
        <v>5958</v>
      </c>
      <c r="E16" s="3">
        <v>5958</v>
      </c>
      <c r="F16" s="3">
        <v>6168</v>
      </c>
    </row>
    <row r="17" spans="1:6" ht="15.75">
      <c r="A17" s="549"/>
      <c r="B17" s="549"/>
      <c r="C17" s="4" t="s">
        <v>8</v>
      </c>
      <c r="D17" s="3">
        <v>450</v>
      </c>
      <c r="E17" s="3">
        <v>1598</v>
      </c>
      <c r="F17" s="3"/>
    </row>
    <row r="18" spans="1:6" ht="31.5">
      <c r="A18" s="549"/>
      <c r="B18" s="549"/>
      <c r="C18" s="6" t="s">
        <v>9</v>
      </c>
      <c r="D18" s="3"/>
      <c r="E18" s="3"/>
      <c r="F18" s="3"/>
    </row>
    <row r="19" spans="1:6" ht="15.75">
      <c r="A19" s="548"/>
      <c r="B19" s="548"/>
      <c r="C19" s="6" t="s">
        <v>7</v>
      </c>
      <c r="D19" s="3">
        <v>953</v>
      </c>
      <c r="E19" s="3">
        <v>2633</v>
      </c>
      <c r="F19" s="3"/>
    </row>
    <row r="20" spans="1:6" ht="36" customHeight="1">
      <c r="A20" s="550" t="s">
        <v>22</v>
      </c>
      <c r="B20" s="551"/>
      <c r="C20" s="551"/>
      <c r="D20" s="14">
        <f>SUM(D21:D26)</f>
        <v>25985</v>
      </c>
      <c r="E20" s="14">
        <f>SUM(E21:E26)</f>
        <v>38688</v>
      </c>
      <c r="F20" s="14">
        <f>SUM(F21:F26)</f>
        <v>30634</v>
      </c>
    </row>
    <row r="21" spans="1:6" ht="15.75">
      <c r="A21" s="547"/>
      <c r="B21" s="5" t="s">
        <v>3</v>
      </c>
      <c r="C21" s="3"/>
      <c r="D21" s="3"/>
      <c r="E21" s="3"/>
      <c r="F21" s="3"/>
    </row>
    <row r="22" spans="1:6" ht="15.75">
      <c r="A22" s="549"/>
      <c r="B22" s="5" t="s">
        <v>4</v>
      </c>
      <c r="C22" s="3"/>
      <c r="D22" s="3">
        <v>21113</v>
      </c>
      <c r="E22" s="3">
        <v>34250</v>
      </c>
      <c r="F22" s="3">
        <v>26035</v>
      </c>
    </row>
    <row r="23" spans="1:6" ht="15.75">
      <c r="A23" s="549"/>
      <c r="B23" s="5" t="s">
        <v>43</v>
      </c>
      <c r="C23" s="3"/>
      <c r="D23" s="3"/>
      <c r="E23" s="3">
        <v>105</v>
      </c>
      <c r="F23" s="3"/>
    </row>
    <row r="24" spans="1:6" ht="15.75">
      <c r="A24" s="549"/>
      <c r="B24" s="5" t="s">
        <v>5</v>
      </c>
      <c r="C24" s="3"/>
      <c r="D24" s="3">
        <v>4872</v>
      </c>
      <c r="E24" s="3">
        <v>4333</v>
      </c>
      <c r="F24" s="3">
        <v>4599</v>
      </c>
    </row>
    <row r="25" spans="1:6" ht="15.75">
      <c r="A25" s="549"/>
      <c r="B25" s="5" t="s">
        <v>6</v>
      </c>
      <c r="C25" s="3"/>
      <c r="D25" s="3"/>
      <c r="E25" s="3"/>
      <c r="F25" s="3"/>
    </row>
    <row r="26" spans="1:6" ht="15.75">
      <c r="A26" s="548"/>
      <c r="B26" s="5" t="s">
        <v>39</v>
      </c>
      <c r="C26" s="3"/>
      <c r="D26" s="3"/>
      <c r="E26" s="3"/>
      <c r="F26" s="3"/>
    </row>
    <row r="27" spans="1:6" ht="33.75" customHeight="1">
      <c r="A27" s="550" t="s">
        <v>23</v>
      </c>
      <c r="B27" s="551"/>
      <c r="C27" s="551"/>
      <c r="D27" s="14">
        <f>SUM(D28:D35)</f>
        <v>0</v>
      </c>
      <c r="E27" s="14">
        <f>SUM(E28:E35)</f>
        <v>0</v>
      </c>
      <c r="F27" s="14">
        <f>SUM(F28:F35)</f>
        <v>0</v>
      </c>
    </row>
    <row r="28" spans="1:6" ht="15.75">
      <c r="A28" s="547"/>
      <c r="B28" s="5" t="s">
        <v>24</v>
      </c>
      <c r="C28" s="3"/>
      <c r="D28" s="3"/>
      <c r="E28" s="3"/>
      <c r="F28" s="3"/>
    </row>
    <row r="29" spans="1:6" ht="15.75">
      <c r="A29" s="549"/>
      <c r="B29" s="547"/>
      <c r="C29" s="5" t="s">
        <v>25</v>
      </c>
      <c r="D29" s="3"/>
      <c r="E29" s="3"/>
      <c r="F29" s="3"/>
    </row>
    <row r="30" spans="1:6" ht="15.75">
      <c r="A30" s="549"/>
      <c r="B30" s="548"/>
      <c r="C30" s="5" t="s">
        <v>26</v>
      </c>
      <c r="D30" s="3"/>
      <c r="E30" s="3"/>
      <c r="F30" s="3"/>
    </row>
    <row r="31" spans="1:6" ht="15.75">
      <c r="A31" s="549"/>
      <c r="B31" s="5" t="s">
        <v>27</v>
      </c>
      <c r="C31" s="3"/>
      <c r="D31" s="3"/>
      <c r="E31" s="3"/>
      <c r="F31" s="3"/>
    </row>
    <row r="32" spans="1:6" ht="15.75">
      <c r="A32" s="549"/>
      <c r="B32" s="5" t="s">
        <v>28</v>
      </c>
      <c r="C32" s="3"/>
      <c r="D32" s="3"/>
      <c r="E32" s="3"/>
      <c r="F32" s="3"/>
    </row>
    <row r="33" spans="1:6" ht="15.75">
      <c r="A33" s="549"/>
      <c r="B33" s="547"/>
      <c r="C33" s="5" t="s">
        <v>29</v>
      </c>
      <c r="D33" s="3"/>
      <c r="E33" s="3"/>
      <c r="F33" s="3"/>
    </row>
    <row r="34" spans="1:6" ht="15.75">
      <c r="A34" s="549"/>
      <c r="B34" s="548"/>
      <c r="C34" s="5" t="s">
        <v>30</v>
      </c>
      <c r="D34" s="3"/>
      <c r="E34" s="3"/>
      <c r="F34" s="3"/>
    </row>
    <row r="35" spans="1:6" ht="15.75">
      <c r="A35" s="548"/>
      <c r="B35" s="5" t="s">
        <v>38</v>
      </c>
      <c r="C35" s="3"/>
      <c r="D35" s="3"/>
      <c r="E35" s="3"/>
      <c r="F35" s="3"/>
    </row>
    <row r="36" spans="1:6" ht="41.25" customHeight="1">
      <c r="A36" s="550" t="s">
        <v>31</v>
      </c>
      <c r="B36" s="551"/>
      <c r="C36" s="551"/>
      <c r="D36" s="14">
        <f>SUM(D37:D41)</f>
        <v>516</v>
      </c>
      <c r="E36" s="14">
        <f>SUM(E37:E41)</f>
        <v>677</v>
      </c>
      <c r="F36" s="14">
        <f>SUM(F37:F41)</f>
        <v>450</v>
      </c>
    </row>
    <row r="37" spans="1:6" ht="30" customHeight="1">
      <c r="A37" s="547"/>
      <c r="B37" s="552" t="s">
        <v>33</v>
      </c>
      <c r="C37" s="553"/>
      <c r="D37" s="3"/>
      <c r="E37" s="3"/>
      <c r="F37" s="3"/>
    </row>
    <row r="38" spans="1:6" ht="37.5" customHeight="1">
      <c r="A38" s="549"/>
      <c r="B38" s="552" t="s">
        <v>34</v>
      </c>
      <c r="C38" s="553"/>
      <c r="D38" s="3"/>
      <c r="E38" s="3"/>
      <c r="F38" s="3"/>
    </row>
    <row r="39" spans="1:6" ht="23.25" customHeight="1">
      <c r="A39" s="549"/>
      <c r="B39" s="5" t="s">
        <v>35</v>
      </c>
      <c r="C39" s="3"/>
      <c r="D39" s="3">
        <v>516</v>
      </c>
      <c r="E39" s="3">
        <v>557</v>
      </c>
      <c r="F39" s="3">
        <v>450</v>
      </c>
    </row>
    <row r="40" spans="1:6" ht="25.5" customHeight="1">
      <c r="A40" s="549"/>
      <c r="B40" s="5" t="s">
        <v>36</v>
      </c>
      <c r="C40" s="3"/>
      <c r="D40" s="3"/>
      <c r="E40" s="3">
        <v>120</v>
      </c>
      <c r="F40" s="3"/>
    </row>
    <row r="41" spans="1:6" ht="25.5" customHeight="1">
      <c r="A41" s="548"/>
      <c r="B41" s="5" t="s">
        <v>37</v>
      </c>
      <c r="C41" s="3"/>
      <c r="D41" s="3"/>
      <c r="E41" s="3"/>
      <c r="F41" s="3"/>
    </row>
    <row r="42" spans="1:6" ht="39" customHeight="1">
      <c r="A42" s="550" t="s">
        <v>32</v>
      </c>
      <c r="B42" s="551"/>
      <c r="C42" s="551"/>
      <c r="D42" s="14">
        <v>3871</v>
      </c>
      <c r="E42" s="14">
        <v>4059</v>
      </c>
      <c r="F42" s="14">
        <v>17043</v>
      </c>
    </row>
    <row r="43" spans="1:6" ht="48.75" customHeight="1">
      <c r="A43" s="156" t="s">
        <v>41</v>
      </c>
      <c r="B43" s="156"/>
      <c r="C43" s="168"/>
      <c r="D43" s="169">
        <f>SUM(D4,D10,D20,D27,D36,D42,)</f>
        <v>42990</v>
      </c>
      <c r="E43" s="169">
        <f>SUM(E4,E10,E20,E27,E36,E42,)</f>
        <v>59740</v>
      </c>
      <c r="F43" s="169">
        <f>SUM(F4,F10,F20,F27,F36,F42,)</f>
        <v>59292</v>
      </c>
    </row>
    <row r="44" spans="1:2" ht="12.75">
      <c r="A44" s="2"/>
      <c r="B44" s="2"/>
    </row>
    <row r="45" spans="1:2" ht="12.75">
      <c r="A45" s="2"/>
      <c r="B45" s="2"/>
    </row>
    <row r="46" spans="1:2" ht="12.75">
      <c r="A46" s="2"/>
      <c r="B46" s="2"/>
    </row>
    <row r="47" spans="1:2" ht="12.75">
      <c r="A47" s="2"/>
      <c r="B47" s="2"/>
    </row>
  </sheetData>
  <mergeCells count="25">
    <mergeCell ref="A1:F1"/>
    <mergeCell ref="A3:C3"/>
    <mergeCell ref="A5:A9"/>
    <mergeCell ref="A11:A19"/>
    <mergeCell ref="B16:B19"/>
    <mergeCell ref="B8:C8"/>
    <mergeCell ref="B9:C9"/>
    <mergeCell ref="A10:C10"/>
    <mergeCell ref="B15:C15"/>
    <mergeCell ref="A4:C4"/>
    <mergeCell ref="A36:C36"/>
    <mergeCell ref="B37:C37"/>
    <mergeCell ref="B38:C38"/>
    <mergeCell ref="A42:C42"/>
    <mergeCell ref="A37:A41"/>
    <mergeCell ref="C2:F2"/>
    <mergeCell ref="B29:B30"/>
    <mergeCell ref="B33:B34"/>
    <mergeCell ref="A28:A35"/>
    <mergeCell ref="A20:C20"/>
    <mergeCell ref="A27:C27"/>
    <mergeCell ref="A21:A26"/>
    <mergeCell ref="B5:C5"/>
    <mergeCell ref="B6:C6"/>
    <mergeCell ref="B7:C7"/>
  </mergeCells>
  <printOptions horizontalCentered="1"/>
  <pageMargins left="0.7480314960629921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unka20">
    <tabColor indexed="23"/>
  </sheetPr>
  <dimension ref="A1:T62"/>
  <sheetViews>
    <sheetView zoomScaleSheetLayoutView="100" workbookViewId="0" topLeftCell="A1">
      <selection activeCell="B3" sqref="B3:D3"/>
    </sheetView>
  </sheetViews>
  <sheetFormatPr defaultColWidth="9.140625" defaultRowHeight="12.75"/>
  <cols>
    <col min="1" max="1" width="67.7109375" style="0" customWidth="1"/>
    <col min="2" max="3" width="16.8515625" style="0" customWidth="1"/>
    <col min="4" max="4" width="13.140625" style="0" customWidth="1"/>
  </cols>
  <sheetData>
    <row r="1" spans="1:7" ht="47.25" customHeight="1">
      <c r="A1" s="565" t="s">
        <v>456</v>
      </c>
      <c r="B1" s="622"/>
      <c r="C1" s="391"/>
      <c r="D1" s="8"/>
      <c r="E1" s="8"/>
      <c r="F1" s="8"/>
      <c r="G1" s="8"/>
    </row>
    <row r="2" spans="1:20" ht="12.75">
      <c r="A2" s="19"/>
      <c r="B2" s="20"/>
      <c r="C2" s="20"/>
      <c r="D2" s="20"/>
      <c r="E2" s="20"/>
      <c r="F2" s="20"/>
      <c r="G2" s="20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ht="12.75">
      <c r="A3" s="20"/>
      <c r="B3" s="630" t="s">
        <v>580</v>
      </c>
      <c r="C3" s="630"/>
      <c r="D3" s="630"/>
      <c r="E3" s="20"/>
      <c r="F3" s="20"/>
      <c r="G3" s="20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</row>
    <row r="4" spans="1:20" ht="27" customHeight="1">
      <c r="A4" s="323" t="s">
        <v>40</v>
      </c>
      <c r="B4" s="627" t="s">
        <v>233</v>
      </c>
      <c r="C4" s="628"/>
      <c r="D4" s="629"/>
      <c r="E4" s="20"/>
      <c r="F4" s="20"/>
      <c r="G4" s="20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</row>
    <row r="5" spans="1:20" ht="15" customHeight="1">
      <c r="A5" s="323"/>
      <c r="B5" s="324" t="s">
        <v>521</v>
      </c>
      <c r="C5" s="324" t="s">
        <v>522</v>
      </c>
      <c r="D5" s="483" t="s">
        <v>543</v>
      </c>
      <c r="E5" s="20"/>
      <c r="F5" s="20"/>
      <c r="G5" s="20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</row>
    <row r="6" spans="1:20" ht="24.75" customHeight="1">
      <c r="A6" s="325" t="s">
        <v>389</v>
      </c>
      <c r="B6" s="335"/>
      <c r="C6" s="327"/>
      <c r="D6" s="484"/>
      <c r="E6" s="125"/>
      <c r="F6" s="125"/>
      <c r="G6" s="125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</row>
    <row r="7" spans="1:20" ht="18" customHeight="1">
      <c r="A7" s="325" t="s">
        <v>390</v>
      </c>
      <c r="B7" s="326">
        <v>180</v>
      </c>
      <c r="C7" s="326">
        <v>1536</v>
      </c>
      <c r="D7" s="484">
        <v>1536</v>
      </c>
      <c r="E7" s="127"/>
      <c r="F7" s="127"/>
      <c r="G7" s="127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</row>
    <row r="8" spans="1:20" ht="18.75" customHeight="1">
      <c r="A8" s="325" t="s">
        <v>391</v>
      </c>
      <c r="B8" s="326">
        <v>0</v>
      </c>
      <c r="C8" s="326"/>
      <c r="D8" s="484"/>
      <c r="E8" s="127"/>
      <c r="F8" s="127"/>
      <c r="G8" s="127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</row>
    <row r="9" spans="1:20" ht="18.75" customHeight="1">
      <c r="A9" s="326" t="s">
        <v>268</v>
      </c>
      <c r="B9" s="336"/>
      <c r="C9" s="336"/>
      <c r="D9" s="485"/>
      <c r="E9" s="129"/>
      <c r="F9" s="130"/>
      <c r="G9" s="131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</row>
    <row r="10" spans="1:20" ht="18.75" customHeight="1">
      <c r="A10" s="325" t="s">
        <v>269</v>
      </c>
      <c r="B10" s="326">
        <v>15</v>
      </c>
      <c r="C10" s="326">
        <v>100</v>
      </c>
      <c r="D10" s="484">
        <v>119</v>
      </c>
      <c r="E10" s="127"/>
      <c r="F10" s="127"/>
      <c r="G10" s="127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</row>
    <row r="11" spans="1:20" ht="19.5" customHeight="1">
      <c r="A11" s="325" t="s">
        <v>270</v>
      </c>
      <c r="B11" s="326"/>
      <c r="C11" s="326"/>
      <c r="D11" s="484"/>
      <c r="E11" s="127"/>
      <c r="F11" s="127"/>
      <c r="G11" s="127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</row>
    <row r="12" spans="1:20" ht="18.75" customHeight="1">
      <c r="A12" s="325" t="s">
        <v>271</v>
      </c>
      <c r="B12" s="326">
        <v>18</v>
      </c>
      <c r="C12" s="326">
        <v>18</v>
      </c>
      <c r="D12" s="484">
        <v>10</v>
      </c>
      <c r="E12" s="127"/>
      <c r="F12" s="127"/>
      <c r="G12" s="127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</row>
    <row r="13" spans="1:20" ht="21" customHeight="1">
      <c r="A13" s="327" t="s">
        <v>272</v>
      </c>
      <c r="B13" s="336"/>
      <c r="C13" s="336"/>
      <c r="D13" s="485"/>
      <c r="E13" s="129"/>
      <c r="F13" s="130"/>
      <c r="G13" s="131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</row>
    <row r="14" spans="1:20" ht="19.5" customHeight="1">
      <c r="A14" s="326" t="s">
        <v>273</v>
      </c>
      <c r="B14" s="271">
        <v>50</v>
      </c>
      <c r="C14" s="271">
        <v>546</v>
      </c>
      <c r="D14" s="485">
        <v>445</v>
      </c>
      <c r="E14" s="129"/>
      <c r="F14" s="130"/>
      <c r="G14" s="131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</row>
    <row r="15" spans="1:20" ht="18.75" customHeight="1">
      <c r="A15" s="326" t="s">
        <v>274</v>
      </c>
      <c r="B15" s="336"/>
      <c r="C15" s="336"/>
      <c r="D15" s="485"/>
      <c r="E15" s="129"/>
      <c r="F15" s="130"/>
      <c r="G15" s="131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</row>
    <row r="16" spans="1:20" ht="18.75" customHeight="1">
      <c r="A16" s="327" t="s">
        <v>275</v>
      </c>
      <c r="B16" s="336">
        <v>150</v>
      </c>
      <c r="C16" s="336">
        <v>150</v>
      </c>
      <c r="D16" s="485">
        <v>157</v>
      </c>
      <c r="E16" s="129"/>
      <c r="F16" s="130"/>
      <c r="G16" s="131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</row>
    <row r="17" spans="1:20" ht="18.75" customHeight="1">
      <c r="A17" s="328" t="s">
        <v>276</v>
      </c>
      <c r="B17" s="337">
        <v>140</v>
      </c>
      <c r="C17" s="337"/>
      <c r="D17" s="486">
        <v>20</v>
      </c>
      <c r="E17" s="134"/>
      <c r="F17" s="135"/>
      <c r="G17" s="136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</row>
    <row r="18" spans="1:20" ht="18" customHeight="1">
      <c r="A18" s="625" t="s">
        <v>277</v>
      </c>
      <c r="B18" s="328"/>
      <c r="C18" s="328">
        <v>143</v>
      </c>
      <c r="D18" s="487">
        <v>93</v>
      </c>
      <c r="E18" s="138"/>
      <c r="F18" s="138"/>
      <c r="G18" s="138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</row>
    <row r="19" spans="1:20" ht="18.75" customHeight="1">
      <c r="A19" s="626"/>
      <c r="B19" s="338"/>
      <c r="C19" s="338"/>
      <c r="D19" s="487"/>
      <c r="E19" s="140"/>
      <c r="F19" s="140"/>
      <c r="G19" s="140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</row>
    <row r="20" spans="1:20" ht="19.5" customHeight="1">
      <c r="A20" s="329" t="s">
        <v>278</v>
      </c>
      <c r="B20" s="328"/>
      <c r="C20" s="328"/>
      <c r="D20" s="487"/>
      <c r="E20" s="138"/>
      <c r="F20" s="138"/>
      <c r="G20" s="138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</row>
    <row r="21" spans="1:20" ht="19.5" customHeight="1">
      <c r="A21" s="327" t="s">
        <v>279</v>
      </c>
      <c r="B21" s="336">
        <v>50</v>
      </c>
      <c r="C21" s="336">
        <v>60</v>
      </c>
      <c r="D21" s="485">
        <v>73</v>
      </c>
      <c r="E21" s="129"/>
      <c r="F21" s="130"/>
      <c r="G21" s="131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</row>
    <row r="22" spans="1:20" ht="19.5" customHeight="1">
      <c r="A22" s="330" t="s">
        <v>280</v>
      </c>
      <c r="B22" s="327">
        <v>745</v>
      </c>
      <c r="C22" s="327">
        <v>1603</v>
      </c>
      <c r="D22" s="484">
        <v>1279</v>
      </c>
      <c r="E22" s="142"/>
      <c r="F22" s="142"/>
      <c r="G22" s="142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</row>
    <row r="23" spans="1:20" ht="24" customHeight="1">
      <c r="A23" s="331" t="s">
        <v>281</v>
      </c>
      <c r="B23" s="339">
        <f>SUM(B6:B22)</f>
        <v>1348</v>
      </c>
      <c r="C23" s="339">
        <f>SUM(C6:C22)</f>
        <v>4156</v>
      </c>
      <c r="D23" s="489">
        <f>SUM(D6:D22)</f>
        <v>3732</v>
      </c>
      <c r="E23" s="144"/>
      <c r="F23" s="144"/>
      <c r="G23" s="144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</row>
    <row r="24" spans="1:20" ht="19.5" customHeight="1">
      <c r="A24" s="327" t="s">
        <v>282</v>
      </c>
      <c r="B24" s="336"/>
      <c r="C24" s="336"/>
      <c r="D24" s="485"/>
      <c r="E24" s="129"/>
      <c r="F24" s="130"/>
      <c r="G24" s="131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</row>
    <row r="25" spans="1:20" ht="18.75" customHeight="1">
      <c r="A25" s="332" t="s">
        <v>283</v>
      </c>
      <c r="B25" s="328"/>
      <c r="C25" s="328"/>
      <c r="D25" s="487"/>
      <c r="E25" s="138"/>
      <c r="F25" s="138"/>
      <c r="G25" s="138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</row>
    <row r="26" spans="1:20" ht="19.5" customHeight="1">
      <c r="A26" s="327" t="s">
        <v>275</v>
      </c>
      <c r="B26" s="336"/>
      <c r="C26" s="336"/>
      <c r="D26" s="485"/>
      <c r="E26" s="129"/>
      <c r="F26" s="130"/>
      <c r="G26" s="131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</row>
    <row r="27" spans="1:20" ht="20.25" customHeight="1">
      <c r="A27" s="327" t="s">
        <v>276</v>
      </c>
      <c r="B27" s="336"/>
      <c r="C27" s="336"/>
      <c r="D27" s="485"/>
      <c r="E27" s="129"/>
      <c r="F27" s="130"/>
      <c r="G27" s="131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</row>
    <row r="28" spans="1:20" ht="19.5" customHeight="1">
      <c r="A28" s="327" t="s">
        <v>284</v>
      </c>
      <c r="B28" s="336">
        <v>120</v>
      </c>
      <c r="C28" s="336">
        <v>120</v>
      </c>
      <c r="D28" s="485">
        <v>0</v>
      </c>
      <c r="E28" s="129"/>
      <c r="F28" s="130"/>
      <c r="G28" s="131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</row>
    <row r="29" spans="1:20" ht="19.5" customHeight="1">
      <c r="A29" s="327" t="s">
        <v>285</v>
      </c>
      <c r="B29" s="336">
        <v>90</v>
      </c>
      <c r="C29" s="336">
        <v>90</v>
      </c>
      <c r="D29" s="485">
        <v>0</v>
      </c>
      <c r="E29" s="129"/>
      <c r="F29" s="130"/>
      <c r="G29" s="131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</row>
    <row r="30" spans="1:20" ht="18.75" customHeight="1">
      <c r="A30" s="330" t="s">
        <v>286</v>
      </c>
      <c r="B30" s="250"/>
      <c r="C30" s="250"/>
      <c r="D30" s="488"/>
      <c r="E30" s="147"/>
      <c r="F30" s="147"/>
      <c r="G30" s="147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</row>
    <row r="31" spans="1:20" ht="18.75" customHeight="1">
      <c r="A31" s="327" t="s">
        <v>287</v>
      </c>
      <c r="B31" s="336"/>
      <c r="C31" s="336"/>
      <c r="D31" s="485"/>
      <c r="E31" s="129"/>
      <c r="F31" s="130"/>
      <c r="G31" s="131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</row>
    <row r="32" spans="1:20" ht="18.75" customHeight="1">
      <c r="A32" s="327" t="s">
        <v>288</v>
      </c>
      <c r="B32" s="336"/>
      <c r="C32" s="336"/>
      <c r="D32" s="485"/>
      <c r="E32" s="129"/>
      <c r="F32" s="130"/>
      <c r="G32" s="131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</row>
    <row r="33" spans="1:20" ht="21" customHeight="1">
      <c r="A33" s="330" t="s">
        <v>289</v>
      </c>
      <c r="B33" s="327"/>
      <c r="C33" s="327"/>
      <c r="D33" s="484"/>
      <c r="E33" s="142"/>
      <c r="F33" s="142"/>
      <c r="G33" s="142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</row>
    <row r="34" spans="1:20" ht="24.75" customHeight="1">
      <c r="A34" s="333" t="s">
        <v>290</v>
      </c>
      <c r="B34" s="340">
        <f>SUM(B24:B33)</f>
        <v>210</v>
      </c>
      <c r="C34" s="340">
        <v>210</v>
      </c>
      <c r="D34" s="490">
        <v>0</v>
      </c>
      <c r="E34" s="129"/>
      <c r="F34" s="130"/>
      <c r="G34" s="131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</row>
    <row r="35" spans="1:20" ht="26.25" customHeight="1">
      <c r="A35" s="333" t="s">
        <v>291</v>
      </c>
      <c r="B35" s="341"/>
      <c r="C35" s="341"/>
      <c r="D35" s="490">
        <v>0</v>
      </c>
      <c r="E35" s="129"/>
      <c r="F35" s="130"/>
      <c r="G35" s="131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</row>
    <row r="36" spans="1:20" ht="40.5" customHeight="1">
      <c r="A36" s="334" t="s">
        <v>292</v>
      </c>
      <c r="B36" s="340">
        <f>SUM(B35,B34,B23,)</f>
        <v>1558</v>
      </c>
      <c r="C36" s="340">
        <f>SUM(C23+C34)</f>
        <v>4366</v>
      </c>
      <c r="D36" s="504">
        <f>SUM(D23+D34+D35)</f>
        <v>3732</v>
      </c>
      <c r="E36" s="149"/>
      <c r="F36" s="149"/>
      <c r="G36" s="149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</row>
    <row r="37" spans="1:20" ht="12.75">
      <c r="A37" s="20"/>
      <c r="B37" s="20"/>
      <c r="C37" s="20"/>
      <c r="D37" s="20"/>
      <c r="E37" s="20"/>
      <c r="F37" s="20"/>
      <c r="G37" s="20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</row>
    <row r="38" spans="1:20" ht="12.75">
      <c r="A38" s="20"/>
      <c r="B38" s="20"/>
      <c r="C38" s="20"/>
      <c r="D38" s="20"/>
      <c r="E38" s="20"/>
      <c r="F38" s="20"/>
      <c r="G38" s="20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ht="12.75">
      <c r="A39" s="20"/>
      <c r="B39" s="20"/>
      <c r="C39" s="20"/>
      <c r="D39" s="20"/>
      <c r="E39" s="20"/>
      <c r="F39" s="20"/>
      <c r="G39" s="20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</row>
    <row r="40" spans="1:20" ht="12.75">
      <c r="A40" s="20"/>
      <c r="B40" s="20"/>
      <c r="C40" s="20"/>
      <c r="D40" s="20"/>
      <c r="E40" s="20"/>
      <c r="F40" s="20"/>
      <c r="G40" s="20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</row>
    <row r="41" spans="1:20" ht="12.75">
      <c r="A41" s="20"/>
      <c r="B41" s="20"/>
      <c r="C41" s="20"/>
      <c r="D41" s="20"/>
      <c r="E41" s="20"/>
      <c r="F41" s="20"/>
      <c r="G41" s="20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</row>
    <row r="42" spans="1:20" ht="12.75">
      <c r="A42" s="20"/>
      <c r="B42" s="20"/>
      <c r="C42" s="20"/>
      <c r="D42" s="20"/>
      <c r="E42" s="20"/>
      <c r="F42" s="20"/>
      <c r="G42" s="20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ht="12.75">
      <c r="A43" s="20"/>
      <c r="B43" s="20"/>
      <c r="C43" s="20"/>
      <c r="D43" s="20"/>
      <c r="E43" s="20"/>
      <c r="F43" s="20"/>
      <c r="G43" s="20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</row>
    <row r="44" spans="1:20" ht="12.75">
      <c r="A44" s="20"/>
      <c r="B44" s="20"/>
      <c r="C44" s="20"/>
      <c r="D44" s="20"/>
      <c r="E44" s="20"/>
      <c r="F44" s="20"/>
      <c r="G44" s="20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</row>
    <row r="45" spans="1:20" ht="12.75">
      <c r="A45" s="20"/>
      <c r="B45" s="20"/>
      <c r="C45" s="20"/>
      <c r="D45" s="20"/>
      <c r="E45" s="20"/>
      <c r="F45" s="20"/>
      <c r="G45" s="20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</row>
    <row r="46" spans="1:20" ht="12.75">
      <c r="A46" s="20"/>
      <c r="B46" s="20"/>
      <c r="C46" s="20"/>
      <c r="D46" s="20"/>
      <c r="E46" s="20"/>
      <c r="F46" s="20"/>
      <c r="G46" s="20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</row>
    <row r="47" spans="1:20" ht="12.75">
      <c r="A47" s="20"/>
      <c r="B47" s="20"/>
      <c r="C47" s="20"/>
      <c r="D47" s="20"/>
      <c r="E47" s="20"/>
      <c r="F47" s="20"/>
      <c r="G47" s="20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</row>
    <row r="48" spans="1:20" ht="12.75">
      <c r="A48" s="20"/>
      <c r="B48" s="20"/>
      <c r="C48" s="20"/>
      <c r="D48" s="20"/>
      <c r="E48" s="20"/>
      <c r="F48" s="20"/>
      <c r="G48" s="20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</row>
    <row r="49" spans="1:20" ht="12.75">
      <c r="A49" s="20"/>
      <c r="B49" s="20"/>
      <c r="C49" s="20"/>
      <c r="D49" s="20"/>
      <c r="E49" s="20"/>
      <c r="F49" s="20"/>
      <c r="G49" s="20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</row>
    <row r="50" spans="1:20" ht="12.75">
      <c r="A50" s="20"/>
      <c r="B50" s="20"/>
      <c r="C50" s="20"/>
      <c r="D50" s="20"/>
      <c r="E50" s="20"/>
      <c r="F50" s="20"/>
      <c r="G50" s="20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</row>
    <row r="51" spans="1:20" ht="12.75">
      <c r="A51" s="20"/>
      <c r="B51" s="20"/>
      <c r="C51" s="20"/>
      <c r="D51" s="20"/>
      <c r="E51" s="20"/>
      <c r="F51" s="20"/>
      <c r="G51" s="20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</row>
    <row r="52" spans="1:20" ht="12.75">
      <c r="A52" s="20"/>
      <c r="B52" s="20"/>
      <c r="C52" s="20"/>
      <c r="D52" s="20"/>
      <c r="E52" s="20"/>
      <c r="F52" s="20"/>
      <c r="G52" s="20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</row>
    <row r="53" spans="1:20" ht="12.75">
      <c r="A53" s="20"/>
      <c r="B53" s="20"/>
      <c r="C53" s="20"/>
      <c r="D53" s="20"/>
      <c r="E53" s="20"/>
      <c r="F53" s="20"/>
      <c r="G53" s="20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</row>
    <row r="54" spans="1:20" ht="12.75">
      <c r="A54" s="20"/>
      <c r="B54" s="20"/>
      <c r="C54" s="20"/>
      <c r="D54" s="20"/>
      <c r="E54" s="20"/>
      <c r="F54" s="20"/>
      <c r="G54" s="20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</row>
    <row r="55" spans="1:20" ht="12.75">
      <c r="A55" s="20"/>
      <c r="B55" s="20"/>
      <c r="C55" s="20"/>
      <c r="D55" s="20"/>
      <c r="E55" s="20"/>
      <c r="F55" s="20"/>
      <c r="G55" s="20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</row>
    <row r="56" spans="1:20" ht="12.75">
      <c r="A56" s="20"/>
      <c r="B56" s="20"/>
      <c r="C56" s="20"/>
      <c r="D56" s="20"/>
      <c r="E56" s="20"/>
      <c r="F56" s="20"/>
      <c r="G56" s="20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</row>
    <row r="57" spans="1:20" ht="12.75">
      <c r="A57" s="20"/>
      <c r="B57" s="20"/>
      <c r="C57" s="20"/>
      <c r="D57" s="20"/>
      <c r="E57" s="20"/>
      <c r="F57" s="20"/>
      <c r="G57" s="20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</row>
    <row r="58" spans="1:20" ht="12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</row>
    <row r="59" spans="1:20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</row>
    <row r="60" spans="1:20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</row>
    <row r="61" spans="1:20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</row>
    <row r="62" spans="1:20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</row>
  </sheetData>
  <mergeCells count="4">
    <mergeCell ref="A1:B1"/>
    <mergeCell ref="A18:A19"/>
    <mergeCell ref="B4:D4"/>
    <mergeCell ref="B3:D3"/>
  </mergeCells>
  <printOptions headings="1"/>
  <pageMargins left="0.85" right="0.19" top="0.5905511811023623" bottom="0.5905511811023623" header="0.5118110236220472" footer="0.5118110236220472"/>
  <pageSetup orientation="portrait" paperSize="9" scale="7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unka21">
    <tabColor indexed="10"/>
  </sheetPr>
  <dimension ref="A1:AM64"/>
  <sheetViews>
    <sheetView workbookViewId="0" topLeftCell="J1">
      <selection activeCell="M1" sqref="M1:U1"/>
    </sheetView>
  </sheetViews>
  <sheetFormatPr defaultColWidth="9.140625" defaultRowHeight="12.75"/>
  <cols>
    <col min="2" max="2" width="37.00390625" style="0" customWidth="1"/>
    <col min="3" max="3" width="14.28125" style="0" customWidth="1"/>
    <col min="4" max="4" width="7.7109375" style="0" customWidth="1"/>
    <col min="7" max="7" width="8.00390625" style="0" customWidth="1"/>
    <col min="8" max="8" width="7.28125" style="0" customWidth="1"/>
    <col min="9" max="9" width="7.57421875" style="0" customWidth="1"/>
    <col min="10" max="10" width="10.421875" style="0" customWidth="1"/>
    <col min="11" max="11" width="11.28125" style="0" customWidth="1"/>
    <col min="12" max="12" width="0.85546875" style="0" hidden="1" customWidth="1"/>
    <col min="13" max="13" width="43.57421875" style="0" customWidth="1"/>
    <col min="14" max="14" width="7.421875" style="0" customWidth="1"/>
    <col min="15" max="15" width="11.57421875" style="0" customWidth="1"/>
    <col min="16" max="16" width="13.28125" style="0" customWidth="1"/>
    <col min="17" max="17" width="9.57421875" style="0" customWidth="1"/>
    <col min="18" max="18" width="11.140625" style="0" customWidth="1"/>
    <col min="19" max="19" width="9.8515625" style="0" customWidth="1"/>
    <col min="20" max="20" width="13.57421875" style="0" customWidth="1"/>
    <col min="21" max="21" width="11.57421875" style="0" customWidth="1"/>
  </cols>
  <sheetData>
    <row r="1" spans="1:39" ht="26.25" customHeight="1" thickBot="1">
      <c r="A1" s="638" t="s">
        <v>581</v>
      </c>
      <c r="B1" s="638"/>
      <c r="C1" s="638"/>
      <c r="D1" s="638"/>
      <c r="E1" s="638"/>
      <c r="F1" s="638"/>
      <c r="G1" s="638"/>
      <c r="H1" s="638"/>
      <c r="I1" s="638"/>
      <c r="J1" s="638"/>
      <c r="K1" s="638"/>
      <c r="L1" s="191"/>
      <c r="M1" s="638" t="s">
        <v>584</v>
      </c>
      <c r="N1" s="638"/>
      <c r="O1" s="638"/>
      <c r="P1" s="638"/>
      <c r="Q1" s="638"/>
      <c r="R1" s="638"/>
      <c r="S1" s="638"/>
      <c r="T1" s="638"/>
      <c r="U1" s="638"/>
      <c r="V1" s="192"/>
      <c r="W1" s="192"/>
      <c r="X1" s="192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</row>
    <row r="2" spans="1:39" ht="28.5" customHeight="1" thickBot="1">
      <c r="A2" s="201" t="s">
        <v>40</v>
      </c>
      <c r="B2" s="199"/>
      <c r="C2" s="197" t="s">
        <v>392</v>
      </c>
      <c r="D2" s="199" t="s">
        <v>293</v>
      </c>
      <c r="E2" s="199" t="s">
        <v>294</v>
      </c>
      <c r="F2" s="199" t="s">
        <v>295</v>
      </c>
      <c r="G2" s="199" t="s">
        <v>296</v>
      </c>
      <c r="H2" s="199" t="s">
        <v>297</v>
      </c>
      <c r="I2" s="199" t="s">
        <v>298</v>
      </c>
      <c r="J2" s="199" t="s">
        <v>299</v>
      </c>
      <c r="K2" s="199" t="s">
        <v>300</v>
      </c>
      <c r="L2" s="202"/>
      <c r="M2" s="201" t="s">
        <v>40</v>
      </c>
      <c r="N2" s="199" t="s">
        <v>301</v>
      </c>
      <c r="O2" s="199" t="s">
        <v>302</v>
      </c>
      <c r="P2" s="199" t="s">
        <v>303</v>
      </c>
      <c r="Q2" s="199" t="s">
        <v>304</v>
      </c>
      <c r="R2" s="199" t="s">
        <v>305</v>
      </c>
      <c r="S2" s="199" t="s">
        <v>306</v>
      </c>
      <c r="T2" s="197" t="s">
        <v>307</v>
      </c>
      <c r="U2" s="199" t="s">
        <v>300</v>
      </c>
      <c r="V2" s="194"/>
      <c r="W2" s="194"/>
      <c r="X2" s="194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</row>
    <row r="3" spans="1:23" ht="15.75">
      <c r="A3" s="639"/>
      <c r="B3" s="640"/>
      <c r="C3" s="195">
        <v>2</v>
      </c>
      <c r="D3" s="196">
        <v>3</v>
      </c>
      <c r="E3" s="196">
        <v>4</v>
      </c>
      <c r="F3" s="196">
        <v>5</v>
      </c>
      <c r="G3" s="196">
        <v>6</v>
      </c>
      <c r="H3" s="196">
        <v>7</v>
      </c>
      <c r="I3" s="196">
        <v>8</v>
      </c>
      <c r="J3" s="196" t="s">
        <v>308</v>
      </c>
      <c r="K3" s="195">
        <v>10</v>
      </c>
      <c r="L3" s="172"/>
      <c r="M3" s="195"/>
      <c r="N3" s="196">
        <v>12</v>
      </c>
      <c r="O3" s="196">
        <v>13</v>
      </c>
      <c r="P3" s="196">
        <v>14</v>
      </c>
      <c r="Q3" s="196">
        <v>15</v>
      </c>
      <c r="R3" s="196">
        <v>16</v>
      </c>
      <c r="S3" s="196">
        <v>17</v>
      </c>
      <c r="T3" s="196" t="s">
        <v>309</v>
      </c>
      <c r="U3" s="195">
        <v>19</v>
      </c>
      <c r="V3" s="18"/>
      <c r="W3" s="18"/>
    </row>
    <row r="4" spans="1:23" ht="41.25" customHeight="1">
      <c r="A4" s="641" t="s">
        <v>310</v>
      </c>
      <c r="B4" s="642"/>
      <c r="C4" s="178"/>
      <c r="D4" s="178"/>
      <c r="E4" s="178"/>
      <c r="F4" s="178"/>
      <c r="G4" s="178"/>
      <c r="H4" s="178"/>
      <c r="I4" s="178"/>
      <c r="J4" s="179"/>
      <c r="K4" s="179"/>
      <c r="L4" s="173"/>
      <c r="M4" s="342" t="s">
        <v>310</v>
      </c>
      <c r="N4" s="343"/>
      <c r="O4" s="343"/>
      <c r="P4" s="343"/>
      <c r="Q4" s="343"/>
      <c r="R4" s="343"/>
      <c r="S4" s="343"/>
      <c r="T4" s="343"/>
      <c r="U4" s="343"/>
      <c r="V4" s="18"/>
      <c r="W4" s="18"/>
    </row>
    <row r="5" spans="1:23" ht="21" customHeight="1">
      <c r="A5" s="180" t="s">
        <v>103</v>
      </c>
      <c r="B5" s="181"/>
      <c r="C5" s="181">
        <v>4997</v>
      </c>
      <c r="D5" s="181">
        <v>421</v>
      </c>
      <c r="E5" s="181">
        <v>416</v>
      </c>
      <c r="F5" s="181">
        <v>416</v>
      </c>
      <c r="G5" s="181">
        <v>416</v>
      </c>
      <c r="H5" s="181">
        <v>416</v>
      </c>
      <c r="I5" s="181">
        <v>416</v>
      </c>
      <c r="J5" s="179">
        <v>2501</v>
      </c>
      <c r="K5" s="179">
        <v>50</v>
      </c>
      <c r="L5" s="174"/>
      <c r="M5" s="344" t="s">
        <v>103</v>
      </c>
      <c r="N5" s="345">
        <v>416</v>
      </c>
      <c r="O5" s="345">
        <v>416</v>
      </c>
      <c r="P5" s="345">
        <v>416</v>
      </c>
      <c r="Q5" s="345">
        <v>416</v>
      </c>
      <c r="R5" s="345">
        <v>416</v>
      </c>
      <c r="S5" s="345">
        <v>416</v>
      </c>
      <c r="T5" s="346">
        <v>4997</v>
      </c>
      <c r="U5" s="346">
        <v>100</v>
      </c>
      <c r="V5" s="18"/>
      <c r="W5" s="18"/>
    </row>
    <row r="6" spans="1:23" ht="22.5" customHeight="1">
      <c r="A6" s="182" t="s">
        <v>105</v>
      </c>
      <c r="B6" s="183"/>
      <c r="C6" s="183">
        <v>6168</v>
      </c>
      <c r="D6" s="183">
        <v>514</v>
      </c>
      <c r="E6" s="183">
        <v>514</v>
      </c>
      <c r="F6" s="183">
        <v>514</v>
      </c>
      <c r="G6" s="183">
        <v>514</v>
      </c>
      <c r="H6" s="183">
        <v>514</v>
      </c>
      <c r="I6" s="183">
        <v>514</v>
      </c>
      <c r="J6" s="179">
        <v>3084</v>
      </c>
      <c r="K6" s="179">
        <v>50</v>
      </c>
      <c r="L6" s="175"/>
      <c r="M6" s="347" t="s">
        <v>105</v>
      </c>
      <c r="N6" s="348">
        <v>514</v>
      </c>
      <c r="O6" s="348">
        <v>514</v>
      </c>
      <c r="P6" s="348">
        <v>514</v>
      </c>
      <c r="Q6" s="348">
        <v>514</v>
      </c>
      <c r="R6" s="348">
        <v>514</v>
      </c>
      <c r="S6" s="348">
        <v>514</v>
      </c>
      <c r="T6" s="346">
        <v>6168</v>
      </c>
      <c r="U6" s="346">
        <v>100</v>
      </c>
      <c r="V6" s="18"/>
      <c r="W6" s="18"/>
    </row>
    <row r="7" spans="1:23" ht="15.75">
      <c r="A7" s="182" t="s">
        <v>107</v>
      </c>
      <c r="B7" s="183"/>
      <c r="C7" s="183">
        <v>30634</v>
      </c>
      <c r="D7" s="183">
        <v>386</v>
      </c>
      <c r="E7" s="183">
        <v>383</v>
      </c>
      <c r="F7" s="183">
        <v>13953</v>
      </c>
      <c r="G7" s="183">
        <v>383</v>
      </c>
      <c r="H7" s="183">
        <v>383</v>
      </c>
      <c r="I7" s="183">
        <v>383</v>
      </c>
      <c r="J7" s="179">
        <v>15871</v>
      </c>
      <c r="K7" s="179">
        <v>52</v>
      </c>
      <c r="L7" s="175"/>
      <c r="M7" s="347" t="s">
        <v>107</v>
      </c>
      <c r="N7" s="348">
        <v>383</v>
      </c>
      <c r="O7" s="348">
        <v>383</v>
      </c>
      <c r="P7" s="348">
        <v>12848</v>
      </c>
      <c r="Q7" s="348">
        <v>383</v>
      </c>
      <c r="R7" s="348">
        <v>383</v>
      </c>
      <c r="S7" s="348">
        <v>383</v>
      </c>
      <c r="T7" s="346">
        <v>30634</v>
      </c>
      <c r="U7" s="346">
        <v>100</v>
      </c>
      <c r="V7" s="18"/>
      <c r="W7" s="18"/>
    </row>
    <row r="8" spans="1:23" ht="20.25" customHeight="1">
      <c r="A8" s="634" t="s">
        <v>108</v>
      </c>
      <c r="B8" s="636"/>
      <c r="C8" s="183"/>
      <c r="D8" s="183"/>
      <c r="E8" s="183"/>
      <c r="F8" s="183"/>
      <c r="G8" s="183"/>
      <c r="H8" s="183"/>
      <c r="I8" s="183"/>
      <c r="J8" s="179"/>
      <c r="K8" s="179"/>
      <c r="L8" s="175"/>
      <c r="M8" s="349" t="s">
        <v>108</v>
      </c>
      <c r="N8" s="217"/>
      <c r="O8" s="348"/>
      <c r="P8" s="348"/>
      <c r="Q8" s="348"/>
      <c r="R8" s="348"/>
      <c r="S8" s="348"/>
      <c r="T8" s="346"/>
      <c r="U8" s="346"/>
      <c r="V8" s="18"/>
      <c r="W8" s="18"/>
    </row>
    <row r="9" spans="1:23" ht="24" customHeight="1">
      <c r="A9" s="634" t="s">
        <v>109</v>
      </c>
      <c r="B9" s="636"/>
      <c r="C9" s="181"/>
      <c r="D9" s="181"/>
      <c r="E9" s="181"/>
      <c r="F9" s="181"/>
      <c r="G9" s="181"/>
      <c r="H9" s="181"/>
      <c r="I9" s="181"/>
      <c r="J9" s="179"/>
      <c r="K9" s="179"/>
      <c r="L9" s="174"/>
      <c r="M9" s="349" t="s">
        <v>109</v>
      </c>
      <c r="N9" s="217"/>
      <c r="O9" s="345"/>
      <c r="P9" s="345"/>
      <c r="Q9" s="345"/>
      <c r="R9" s="345"/>
      <c r="S9" s="345"/>
      <c r="T9" s="346"/>
      <c r="U9" s="346"/>
      <c r="V9" s="18"/>
      <c r="W9" s="18"/>
    </row>
    <row r="10" spans="1:23" ht="21" customHeight="1">
      <c r="A10" s="180" t="s">
        <v>110</v>
      </c>
      <c r="B10" s="181"/>
      <c r="C10" s="181">
        <v>9768</v>
      </c>
      <c r="D10" s="181"/>
      <c r="E10" s="181"/>
      <c r="F10" s="181">
        <v>9768</v>
      </c>
      <c r="G10" s="181"/>
      <c r="H10" s="181"/>
      <c r="I10" s="181"/>
      <c r="J10" s="179">
        <v>9768</v>
      </c>
      <c r="K10" s="179">
        <v>100</v>
      </c>
      <c r="L10" s="174"/>
      <c r="M10" s="344" t="s">
        <v>110</v>
      </c>
      <c r="N10" s="345"/>
      <c r="O10" s="345"/>
      <c r="P10" s="345"/>
      <c r="Q10" s="345"/>
      <c r="R10" s="345"/>
      <c r="S10" s="345"/>
      <c r="T10" s="346">
        <v>9768</v>
      </c>
      <c r="U10" s="346">
        <v>100</v>
      </c>
      <c r="V10" s="18"/>
      <c r="W10" s="18"/>
    </row>
    <row r="11" spans="1:23" ht="24.75" customHeight="1">
      <c r="A11" s="177" t="s">
        <v>311</v>
      </c>
      <c r="B11" s="181"/>
      <c r="C11" s="370">
        <v>51567</v>
      </c>
      <c r="D11" s="370">
        <v>1321</v>
      </c>
      <c r="E11" s="370">
        <v>1313</v>
      </c>
      <c r="F11" s="370">
        <v>24651</v>
      </c>
      <c r="G11" s="370">
        <v>1313</v>
      </c>
      <c r="H11" s="370">
        <v>1313</v>
      </c>
      <c r="I11" s="370">
        <v>1313</v>
      </c>
      <c r="J11" s="373">
        <v>31224</v>
      </c>
      <c r="K11" s="373">
        <v>61</v>
      </c>
      <c r="L11" s="174"/>
      <c r="M11" s="350" t="s">
        <v>311</v>
      </c>
      <c r="N11" s="365">
        <v>1313</v>
      </c>
      <c r="O11" s="365">
        <v>1313</v>
      </c>
      <c r="P11" s="365">
        <v>13778</v>
      </c>
      <c r="Q11" s="365">
        <v>1313</v>
      </c>
      <c r="R11" s="365">
        <v>1313</v>
      </c>
      <c r="S11" s="365">
        <v>1313</v>
      </c>
      <c r="T11" s="362">
        <v>51567</v>
      </c>
      <c r="U11" s="362">
        <v>100</v>
      </c>
      <c r="V11" s="18"/>
      <c r="W11" s="18"/>
    </row>
    <row r="12" spans="1:23" ht="26.25" customHeight="1">
      <c r="A12" s="182" t="s">
        <v>70</v>
      </c>
      <c r="B12" s="181"/>
      <c r="C12" s="181"/>
      <c r="D12" s="181"/>
      <c r="E12" s="181"/>
      <c r="F12" s="181"/>
      <c r="G12" s="181"/>
      <c r="H12" s="181"/>
      <c r="I12" s="181"/>
      <c r="J12" s="179"/>
      <c r="K12" s="179"/>
      <c r="L12" s="174"/>
      <c r="M12" s="347" t="s">
        <v>70</v>
      </c>
      <c r="N12" s="345"/>
      <c r="O12" s="345"/>
      <c r="P12" s="345"/>
      <c r="Q12" s="345"/>
      <c r="R12" s="345"/>
      <c r="S12" s="345"/>
      <c r="T12" s="346"/>
      <c r="U12" s="346"/>
      <c r="V12" s="18"/>
      <c r="W12" s="18"/>
    </row>
    <row r="13" spans="1:23" ht="15.75">
      <c r="A13" s="180" t="s">
        <v>72</v>
      </c>
      <c r="B13" s="181"/>
      <c r="C13" s="181"/>
      <c r="D13" s="181"/>
      <c r="E13" s="181"/>
      <c r="F13" s="181"/>
      <c r="G13" s="181"/>
      <c r="H13" s="181"/>
      <c r="I13" s="181"/>
      <c r="J13" s="179"/>
      <c r="K13" s="179"/>
      <c r="L13" s="174"/>
      <c r="M13" s="344" t="s">
        <v>72</v>
      </c>
      <c r="N13" s="345"/>
      <c r="O13" s="345"/>
      <c r="P13" s="345"/>
      <c r="Q13" s="345"/>
      <c r="R13" s="345"/>
      <c r="S13" s="345"/>
      <c r="T13" s="346"/>
      <c r="U13" s="346"/>
      <c r="V13" s="18"/>
      <c r="W13" s="18"/>
    </row>
    <row r="14" spans="1:23" ht="18.75" customHeight="1">
      <c r="A14" s="180" t="s">
        <v>73</v>
      </c>
      <c r="B14" s="181"/>
      <c r="C14" s="181"/>
      <c r="D14" s="181"/>
      <c r="E14" s="181"/>
      <c r="F14" s="181"/>
      <c r="G14" s="181"/>
      <c r="H14" s="181"/>
      <c r="I14" s="181"/>
      <c r="J14" s="179"/>
      <c r="K14" s="179"/>
      <c r="L14" s="174"/>
      <c r="M14" s="344" t="s">
        <v>73</v>
      </c>
      <c r="N14" s="345"/>
      <c r="O14" s="345"/>
      <c r="P14" s="345"/>
      <c r="Q14" s="345"/>
      <c r="R14" s="345"/>
      <c r="S14" s="345"/>
      <c r="T14" s="346"/>
      <c r="U14" s="346"/>
      <c r="V14" s="18"/>
      <c r="W14" s="18"/>
    </row>
    <row r="15" spans="1:23" ht="27" customHeight="1">
      <c r="A15" s="634" t="s">
        <v>75</v>
      </c>
      <c r="B15" s="636"/>
      <c r="C15" s="181"/>
      <c r="D15" s="181"/>
      <c r="E15" s="181"/>
      <c r="F15" s="181"/>
      <c r="G15" s="181"/>
      <c r="H15" s="181"/>
      <c r="I15" s="181"/>
      <c r="J15" s="179"/>
      <c r="K15" s="179"/>
      <c r="L15" s="174"/>
      <c r="M15" s="349" t="s">
        <v>75</v>
      </c>
      <c r="N15" s="217"/>
      <c r="O15" s="345"/>
      <c r="P15" s="345"/>
      <c r="Q15" s="345"/>
      <c r="R15" s="345"/>
      <c r="S15" s="345"/>
      <c r="T15" s="346"/>
      <c r="U15" s="346"/>
      <c r="V15" s="18"/>
      <c r="W15" s="18"/>
    </row>
    <row r="16" spans="1:23" ht="18" customHeight="1">
      <c r="A16" s="634" t="s">
        <v>76</v>
      </c>
      <c r="B16" s="636"/>
      <c r="C16" s="181"/>
      <c r="D16" s="181"/>
      <c r="E16" s="181"/>
      <c r="F16" s="181"/>
      <c r="G16" s="181"/>
      <c r="H16" s="181"/>
      <c r="I16" s="181"/>
      <c r="J16" s="179"/>
      <c r="K16" s="179"/>
      <c r="L16" s="174"/>
      <c r="M16" s="349" t="s">
        <v>76</v>
      </c>
      <c r="N16" s="217"/>
      <c r="O16" s="345"/>
      <c r="P16" s="345"/>
      <c r="Q16" s="345"/>
      <c r="R16" s="345"/>
      <c r="S16" s="345"/>
      <c r="T16" s="346"/>
      <c r="U16" s="346"/>
      <c r="V16" s="18"/>
      <c r="W16" s="18"/>
    </row>
    <row r="17" spans="1:23" ht="18" customHeight="1">
      <c r="A17" s="180" t="s">
        <v>77</v>
      </c>
      <c r="B17" s="181"/>
      <c r="C17" s="181">
        <v>450</v>
      </c>
      <c r="D17" s="181">
        <v>38</v>
      </c>
      <c r="E17" s="181">
        <v>38</v>
      </c>
      <c r="F17" s="181">
        <v>38</v>
      </c>
      <c r="G17" s="181">
        <v>38</v>
      </c>
      <c r="H17" s="181">
        <v>38</v>
      </c>
      <c r="I17" s="181">
        <v>38</v>
      </c>
      <c r="J17" s="179">
        <v>228</v>
      </c>
      <c r="K17" s="179">
        <v>50</v>
      </c>
      <c r="L17" s="174"/>
      <c r="M17" s="344" t="s">
        <v>77</v>
      </c>
      <c r="N17" s="345">
        <v>35</v>
      </c>
      <c r="O17" s="345">
        <v>38</v>
      </c>
      <c r="P17" s="345">
        <v>38</v>
      </c>
      <c r="Q17" s="345">
        <v>38</v>
      </c>
      <c r="R17" s="345">
        <v>38</v>
      </c>
      <c r="S17" s="345">
        <v>35</v>
      </c>
      <c r="T17" s="346">
        <v>450</v>
      </c>
      <c r="U17" s="346">
        <v>100</v>
      </c>
      <c r="V17" s="18"/>
      <c r="W17" s="18"/>
    </row>
    <row r="18" spans="1:23" ht="15.75">
      <c r="A18" s="180" t="s">
        <v>79</v>
      </c>
      <c r="B18" s="181"/>
      <c r="C18" s="181">
        <v>7275</v>
      </c>
      <c r="D18" s="181"/>
      <c r="E18" s="181"/>
      <c r="F18" s="181">
        <v>7275</v>
      </c>
      <c r="G18" s="181"/>
      <c r="H18" s="181"/>
      <c r="I18" s="181"/>
      <c r="J18" s="179">
        <v>7275</v>
      </c>
      <c r="K18" s="179">
        <v>100</v>
      </c>
      <c r="L18" s="174"/>
      <c r="M18" s="344" t="s">
        <v>79</v>
      </c>
      <c r="N18" s="345"/>
      <c r="O18" s="345"/>
      <c r="P18" s="345"/>
      <c r="Q18" s="345"/>
      <c r="R18" s="345"/>
      <c r="S18" s="345"/>
      <c r="T18" s="346">
        <v>7275</v>
      </c>
      <c r="U18" s="346">
        <v>100</v>
      </c>
      <c r="V18" s="18"/>
      <c r="W18" s="18"/>
    </row>
    <row r="19" spans="1:23" ht="23.25" customHeight="1">
      <c r="A19" s="177" t="s">
        <v>312</v>
      </c>
      <c r="B19" s="181"/>
      <c r="C19" s="370">
        <v>7725</v>
      </c>
      <c r="D19" s="370">
        <v>38</v>
      </c>
      <c r="E19" s="370">
        <v>38</v>
      </c>
      <c r="F19" s="370">
        <v>7313</v>
      </c>
      <c r="G19" s="370">
        <v>38</v>
      </c>
      <c r="H19" s="370">
        <v>38</v>
      </c>
      <c r="I19" s="370">
        <v>38</v>
      </c>
      <c r="J19" s="373">
        <v>7503</v>
      </c>
      <c r="K19" s="373">
        <v>97</v>
      </c>
      <c r="L19" s="174"/>
      <c r="M19" s="351" t="s">
        <v>312</v>
      </c>
      <c r="N19" s="365">
        <v>35</v>
      </c>
      <c r="O19" s="365">
        <v>38</v>
      </c>
      <c r="P19" s="365">
        <v>38</v>
      </c>
      <c r="Q19" s="365">
        <v>38</v>
      </c>
      <c r="R19" s="365">
        <v>38</v>
      </c>
      <c r="S19" s="365">
        <v>35</v>
      </c>
      <c r="T19" s="362">
        <v>7725</v>
      </c>
      <c r="U19" s="362">
        <v>100</v>
      </c>
      <c r="V19" s="18"/>
      <c r="W19" s="18"/>
    </row>
    <row r="20" spans="1:23" ht="25.5" customHeight="1">
      <c r="A20" s="185" t="s">
        <v>313</v>
      </c>
      <c r="B20" s="186"/>
      <c r="C20" s="374">
        <v>59292</v>
      </c>
      <c r="D20" s="374">
        <v>1359</v>
      </c>
      <c r="E20" s="374">
        <v>1351</v>
      </c>
      <c r="F20" s="374">
        <v>31964</v>
      </c>
      <c r="G20" s="374">
        <v>1351</v>
      </c>
      <c r="H20" s="374">
        <v>1351</v>
      </c>
      <c r="I20" s="374">
        <v>1351</v>
      </c>
      <c r="J20" s="375">
        <v>38727</v>
      </c>
      <c r="K20" s="375">
        <v>65</v>
      </c>
      <c r="L20" s="176"/>
      <c r="M20" s="352" t="s">
        <v>313</v>
      </c>
      <c r="N20" s="366">
        <v>1348</v>
      </c>
      <c r="O20" s="366">
        <v>1351</v>
      </c>
      <c r="P20" s="366">
        <v>13816</v>
      </c>
      <c r="Q20" s="366">
        <v>1351</v>
      </c>
      <c r="R20" s="366">
        <v>1351</v>
      </c>
      <c r="S20" s="366">
        <v>1348</v>
      </c>
      <c r="T20" s="364">
        <v>59292</v>
      </c>
      <c r="U20" s="364">
        <v>100</v>
      </c>
      <c r="V20" s="18"/>
      <c r="W20" s="18"/>
    </row>
    <row r="21" spans="1:24" ht="129" customHeight="1">
      <c r="A21" s="637" t="s">
        <v>582</v>
      </c>
      <c r="B21" s="637"/>
      <c r="C21" s="637"/>
      <c r="D21" s="637"/>
      <c r="E21" s="637"/>
      <c r="F21" s="637"/>
      <c r="G21" s="637"/>
      <c r="H21" s="637"/>
      <c r="I21" s="637"/>
      <c r="J21" s="637"/>
      <c r="K21" s="637"/>
      <c r="L21" s="187"/>
      <c r="M21" s="637" t="s">
        <v>583</v>
      </c>
      <c r="N21" s="637"/>
      <c r="O21" s="637"/>
      <c r="P21" s="637"/>
      <c r="Q21" s="637"/>
      <c r="R21" s="637"/>
      <c r="S21" s="637"/>
      <c r="T21" s="637"/>
      <c r="U21" s="637"/>
      <c r="V21" s="118"/>
      <c r="W21" s="118"/>
      <c r="X21" s="151"/>
    </row>
    <row r="22" spans="1:24" ht="26.25" customHeight="1">
      <c r="A22" s="197" t="s">
        <v>314</v>
      </c>
      <c r="B22" s="198"/>
      <c r="C22" s="197" t="s">
        <v>393</v>
      </c>
      <c r="D22" s="199" t="s">
        <v>293</v>
      </c>
      <c r="E22" s="199" t="s">
        <v>294</v>
      </c>
      <c r="F22" s="199" t="s">
        <v>295</v>
      </c>
      <c r="G22" s="199" t="s">
        <v>296</v>
      </c>
      <c r="H22" s="199" t="s">
        <v>297</v>
      </c>
      <c r="I22" s="199" t="s">
        <v>298</v>
      </c>
      <c r="J22" s="199" t="s">
        <v>299</v>
      </c>
      <c r="K22" s="199" t="s">
        <v>300</v>
      </c>
      <c r="L22" s="200"/>
      <c r="M22" s="197" t="s">
        <v>314</v>
      </c>
      <c r="N22" s="199" t="s">
        <v>301</v>
      </c>
      <c r="O22" s="199" t="s">
        <v>302</v>
      </c>
      <c r="P22" s="199" t="s">
        <v>303</v>
      </c>
      <c r="Q22" s="199" t="s">
        <v>304</v>
      </c>
      <c r="R22" s="199" t="s">
        <v>305</v>
      </c>
      <c r="S22" s="199" t="s">
        <v>306</v>
      </c>
      <c r="T22" s="197" t="s">
        <v>307</v>
      </c>
      <c r="U22" s="199" t="s">
        <v>300</v>
      </c>
      <c r="V22" s="58"/>
      <c r="W22" s="58"/>
      <c r="X22" s="94"/>
    </row>
    <row r="23" spans="1:23" ht="19.5" customHeight="1">
      <c r="A23" s="180" t="s">
        <v>102</v>
      </c>
      <c r="B23" s="181"/>
      <c r="C23" s="345">
        <v>9416</v>
      </c>
      <c r="D23" s="345">
        <v>783</v>
      </c>
      <c r="E23" s="345">
        <v>785</v>
      </c>
      <c r="F23" s="345">
        <v>785</v>
      </c>
      <c r="G23" s="345">
        <v>785</v>
      </c>
      <c r="H23" s="345">
        <v>785</v>
      </c>
      <c r="I23" s="345">
        <v>783</v>
      </c>
      <c r="J23" s="346">
        <v>4706</v>
      </c>
      <c r="K23" s="346">
        <v>50</v>
      </c>
      <c r="L23" s="345"/>
      <c r="M23" s="353" t="s">
        <v>102</v>
      </c>
      <c r="N23" s="345">
        <v>785</v>
      </c>
      <c r="O23" s="345">
        <v>785</v>
      </c>
      <c r="P23" s="345">
        <v>785</v>
      </c>
      <c r="Q23" s="345">
        <v>785</v>
      </c>
      <c r="R23" s="345">
        <v>785</v>
      </c>
      <c r="S23" s="345">
        <v>785</v>
      </c>
      <c r="T23" s="346">
        <v>9416</v>
      </c>
      <c r="U23" s="346">
        <v>100</v>
      </c>
      <c r="V23" s="18"/>
      <c r="W23" s="18"/>
    </row>
    <row r="24" spans="1:23" ht="18.75" customHeight="1">
      <c r="A24" s="180" t="s">
        <v>104</v>
      </c>
      <c r="B24" s="181"/>
      <c r="C24" s="345">
        <v>2871</v>
      </c>
      <c r="D24" s="345">
        <v>236</v>
      </c>
      <c r="E24" s="345">
        <v>239</v>
      </c>
      <c r="F24" s="345">
        <v>239</v>
      </c>
      <c r="G24" s="345">
        <v>239</v>
      </c>
      <c r="H24" s="345">
        <v>239</v>
      </c>
      <c r="I24" s="345">
        <v>239</v>
      </c>
      <c r="J24" s="346">
        <v>1431</v>
      </c>
      <c r="K24" s="346">
        <v>50</v>
      </c>
      <c r="L24" s="345"/>
      <c r="M24" s="353" t="s">
        <v>104</v>
      </c>
      <c r="N24" s="345">
        <v>240</v>
      </c>
      <c r="O24" s="345">
        <v>240</v>
      </c>
      <c r="P24" s="345">
        <v>240</v>
      </c>
      <c r="Q24" s="345">
        <v>240</v>
      </c>
      <c r="R24" s="345">
        <v>240</v>
      </c>
      <c r="S24" s="345">
        <v>240</v>
      </c>
      <c r="T24" s="346">
        <v>2871</v>
      </c>
      <c r="U24" s="346">
        <v>100</v>
      </c>
      <c r="V24" s="18"/>
      <c r="W24" s="18"/>
    </row>
    <row r="25" spans="1:23" ht="17.25" customHeight="1">
      <c r="A25" s="180" t="s">
        <v>106</v>
      </c>
      <c r="B25" s="181"/>
      <c r="C25" s="345">
        <v>12715</v>
      </c>
      <c r="D25" s="345">
        <v>1060</v>
      </c>
      <c r="E25" s="345">
        <v>1060</v>
      </c>
      <c r="F25" s="345">
        <v>1060</v>
      </c>
      <c r="G25" s="345">
        <v>1060</v>
      </c>
      <c r="H25" s="345">
        <v>1060</v>
      </c>
      <c r="I25" s="345">
        <v>1060</v>
      </c>
      <c r="J25" s="346">
        <v>6360</v>
      </c>
      <c r="K25" s="346">
        <v>50</v>
      </c>
      <c r="L25" s="345"/>
      <c r="M25" s="353" t="s">
        <v>106</v>
      </c>
      <c r="N25" s="345">
        <v>1055</v>
      </c>
      <c r="O25" s="345">
        <v>1060</v>
      </c>
      <c r="P25" s="345">
        <v>1060</v>
      </c>
      <c r="Q25" s="345">
        <v>1060</v>
      </c>
      <c r="R25" s="345">
        <v>1060</v>
      </c>
      <c r="S25" s="345">
        <v>1060</v>
      </c>
      <c r="T25" s="346">
        <v>12715</v>
      </c>
      <c r="U25" s="346">
        <v>100</v>
      </c>
      <c r="V25" s="18"/>
      <c r="W25" s="18"/>
    </row>
    <row r="26" spans="1:23" ht="16.5" customHeight="1">
      <c r="A26" s="180" t="s">
        <v>46</v>
      </c>
      <c r="B26" s="181"/>
      <c r="C26" s="345">
        <v>69</v>
      </c>
      <c r="D26" s="345">
        <v>5</v>
      </c>
      <c r="E26" s="345">
        <v>5</v>
      </c>
      <c r="F26" s="345">
        <v>5</v>
      </c>
      <c r="G26" s="345">
        <v>6</v>
      </c>
      <c r="H26" s="345">
        <v>6</v>
      </c>
      <c r="I26" s="345">
        <v>6</v>
      </c>
      <c r="J26" s="346">
        <v>33</v>
      </c>
      <c r="K26" s="346">
        <v>48</v>
      </c>
      <c r="L26" s="345"/>
      <c r="M26" s="353" t="s">
        <v>46</v>
      </c>
      <c r="N26" s="345">
        <v>6</v>
      </c>
      <c r="O26" s="345">
        <v>6</v>
      </c>
      <c r="P26" s="345">
        <v>6</v>
      </c>
      <c r="Q26" s="345">
        <v>6</v>
      </c>
      <c r="R26" s="345">
        <v>6</v>
      </c>
      <c r="S26" s="345">
        <v>6</v>
      </c>
      <c r="T26" s="346">
        <v>69</v>
      </c>
      <c r="U26" s="346">
        <v>100</v>
      </c>
      <c r="V26" s="18"/>
      <c r="W26" s="18"/>
    </row>
    <row r="27" spans="1:23" ht="16.5" customHeight="1">
      <c r="A27" s="184" t="s">
        <v>47</v>
      </c>
      <c r="B27" s="181"/>
      <c r="C27" s="345"/>
      <c r="D27" s="345"/>
      <c r="E27" s="345"/>
      <c r="F27" s="345"/>
      <c r="G27" s="345"/>
      <c r="H27" s="345"/>
      <c r="I27" s="345"/>
      <c r="J27" s="346"/>
      <c r="K27" s="346"/>
      <c r="L27" s="345"/>
      <c r="M27" s="217" t="s">
        <v>47</v>
      </c>
      <c r="N27" s="345"/>
      <c r="O27" s="345"/>
      <c r="P27" s="345"/>
      <c r="Q27" s="345"/>
      <c r="R27" s="345"/>
      <c r="S27" s="345"/>
      <c r="T27" s="346"/>
      <c r="U27" s="346"/>
      <c r="V27" s="18"/>
      <c r="W27" s="18"/>
    </row>
    <row r="28" spans="1:23" ht="18" customHeight="1">
      <c r="A28" s="184" t="s">
        <v>48</v>
      </c>
      <c r="B28" s="181"/>
      <c r="C28" s="345">
        <v>10643</v>
      </c>
      <c r="D28" s="345">
        <v>886</v>
      </c>
      <c r="E28" s="345">
        <v>887</v>
      </c>
      <c r="F28" s="345">
        <v>887</v>
      </c>
      <c r="G28" s="345">
        <v>887</v>
      </c>
      <c r="H28" s="345">
        <v>887</v>
      </c>
      <c r="I28" s="345">
        <v>887</v>
      </c>
      <c r="J28" s="346">
        <v>5321</v>
      </c>
      <c r="K28" s="346">
        <v>50</v>
      </c>
      <c r="L28" s="345"/>
      <c r="M28" s="217" t="s">
        <v>48</v>
      </c>
      <c r="N28" s="345">
        <v>887</v>
      </c>
      <c r="O28" s="345">
        <v>887</v>
      </c>
      <c r="P28" s="345">
        <v>887</v>
      </c>
      <c r="Q28" s="345">
        <v>887</v>
      </c>
      <c r="R28" s="345">
        <v>887</v>
      </c>
      <c r="S28" s="345">
        <v>887</v>
      </c>
      <c r="T28" s="346">
        <v>10643</v>
      </c>
      <c r="U28" s="346">
        <v>100</v>
      </c>
      <c r="V28" s="18"/>
      <c r="W28" s="18"/>
    </row>
    <row r="29" spans="1:23" ht="20.25" customHeight="1">
      <c r="A29" s="184" t="s">
        <v>49</v>
      </c>
      <c r="B29" s="181"/>
      <c r="C29" s="345">
        <v>450</v>
      </c>
      <c r="D29" s="345"/>
      <c r="E29" s="345"/>
      <c r="F29" s="345">
        <v>150</v>
      </c>
      <c r="G29" s="345"/>
      <c r="H29" s="345"/>
      <c r="I29" s="345"/>
      <c r="J29" s="346">
        <v>150</v>
      </c>
      <c r="K29" s="346">
        <v>33</v>
      </c>
      <c r="L29" s="345"/>
      <c r="M29" s="217" t="s">
        <v>49</v>
      </c>
      <c r="N29" s="345">
        <v>100</v>
      </c>
      <c r="O29" s="345"/>
      <c r="P29" s="345"/>
      <c r="Q29" s="345">
        <v>150</v>
      </c>
      <c r="R29" s="345"/>
      <c r="S29" s="345">
        <v>50</v>
      </c>
      <c r="T29" s="346">
        <v>450</v>
      </c>
      <c r="U29" s="346">
        <v>100</v>
      </c>
      <c r="V29" s="18"/>
      <c r="W29" s="18"/>
    </row>
    <row r="30" spans="1:23" ht="17.25" customHeight="1">
      <c r="A30" s="184" t="s">
        <v>50</v>
      </c>
      <c r="B30" s="181"/>
      <c r="C30" s="345">
        <v>50</v>
      </c>
      <c r="D30" s="345">
        <v>25</v>
      </c>
      <c r="E30" s="345"/>
      <c r="F30" s="345"/>
      <c r="G30" s="345"/>
      <c r="H30" s="345"/>
      <c r="I30" s="345"/>
      <c r="J30" s="346">
        <v>25</v>
      </c>
      <c r="K30" s="346">
        <v>50</v>
      </c>
      <c r="L30" s="345"/>
      <c r="M30" s="217" t="s">
        <v>50</v>
      </c>
      <c r="N30" s="345"/>
      <c r="O30" s="345">
        <v>25</v>
      </c>
      <c r="P30" s="345"/>
      <c r="Q30" s="345"/>
      <c r="R30" s="345"/>
      <c r="S30" s="345"/>
      <c r="T30" s="346">
        <v>50</v>
      </c>
      <c r="U30" s="346">
        <v>100</v>
      </c>
      <c r="V30" s="18"/>
      <c r="W30" s="18"/>
    </row>
    <row r="31" spans="1:23" ht="19.5" customHeight="1">
      <c r="A31" s="184" t="s">
        <v>51</v>
      </c>
      <c r="B31" s="181"/>
      <c r="C31" s="345">
        <v>1558</v>
      </c>
      <c r="D31" s="345">
        <v>128</v>
      </c>
      <c r="E31" s="345">
        <v>130</v>
      </c>
      <c r="F31" s="345">
        <v>130</v>
      </c>
      <c r="G31" s="345">
        <v>130</v>
      </c>
      <c r="H31" s="345">
        <v>130</v>
      </c>
      <c r="I31" s="345">
        <v>130</v>
      </c>
      <c r="J31" s="346">
        <v>778</v>
      </c>
      <c r="K31" s="346">
        <v>50</v>
      </c>
      <c r="L31" s="345"/>
      <c r="M31" s="217" t="s">
        <v>51</v>
      </c>
      <c r="N31" s="345">
        <v>130</v>
      </c>
      <c r="O31" s="345">
        <v>130</v>
      </c>
      <c r="P31" s="345">
        <v>130</v>
      </c>
      <c r="Q31" s="345">
        <v>130</v>
      </c>
      <c r="R31" s="345">
        <v>130</v>
      </c>
      <c r="S31" s="345">
        <v>130</v>
      </c>
      <c r="T31" s="346">
        <v>1558</v>
      </c>
      <c r="U31" s="346">
        <v>100</v>
      </c>
      <c r="V31" s="18"/>
      <c r="W31" s="18"/>
    </row>
    <row r="32" spans="1:23" ht="23.25" customHeight="1">
      <c r="A32" s="177" t="s">
        <v>98</v>
      </c>
      <c r="B32" s="178"/>
      <c r="C32" s="361">
        <v>37772</v>
      </c>
      <c r="D32" s="361">
        <v>3123</v>
      </c>
      <c r="E32" s="361">
        <v>3106</v>
      </c>
      <c r="F32" s="361">
        <v>3256</v>
      </c>
      <c r="G32" s="361">
        <v>3107</v>
      </c>
      <c r="H32" s="361">
        <v>3107</v>
      </c>
      <c r="I32" s="361">
        <v>3105</v>
      </c>
      <c r="J32" s="361">
        <v>18804</v>
      </c>
      <c r="K32" s="362">
        <v>50</v>
      </c>
      <c r="L32" s="354"/>
      <c r="M32" s="351" t="s">
        <v>98</v>
      </c>
      <c r="N32" s="361">
        <v>3203</v>
      </c>
      <c r="O32" s="361">
        <v>3133</v>
      </c>
      <c r="P32" s="361">
        <v>3108</v>
      </c>
      <c r="Q32" s="361">
        <v>3258</v>
      </c>
      <c r="R32" s="361">
        <v>3108</v>
      </c>
      <c r="S32" s="361">
        <v>3158</v>
      </c>
      <c r="T32" s="361">
        <v>37772</v>
      </c>
      <c r="U32" s="362">
        <v>100</v>
      </c>
      <c r="V32" s="18"/>
      <c r="W32" s="18"/>
    </row>
    <row r="33" spans="1:23" ht="22.5" customHeight="1">
      <c r="A33" s="631" t="s">
        <v>69</v>
      </c>
      <c r="B33" s="631"/>
      <c r="C33" s="345"/>
      <c r="D33" s="345"/>
      <c r="E33" s="345"/>
      <c r="F33" s="345"/>
      <c r="G33" s="345"/>
      <c r="H33" s="345"/>
      <c r="I33" s="345"/>
      <c r="J33" s="346"/>
      <c r="K33" s="346"/>
      <c r="L33" s="345"/>
      <c r="M33" s="343" t="s">
        <v>69</v>
      </c>
      <c r="N33" s="343"/>
      <c r="O33" s="345"/>
      <c r="P33" s="345"/>
      <c r="Q33" s="345"/>
      <c r="R33" s="345"/>
      <c r="S33" s="345"/>
      <c r="T33" s="346"/>
      <c r="U33" s="346"/>
      <c r="V33" s="18"/>
      <c r="W33" s="18"/>
    </row>
    <row r="34" spans="1:23" ht="20.25" customHeight="1">
      <c r="A34" s="632" t="s">
        <v>71</v>
      </c>
      <c r="B34" s="633"/>
      <c r="C34" s="345">
        <v>7239</v>
      </c>
      <c r="D34" s="345"/>
      <c r="E34" s="345"/>
      <c r="F34" s="345">
        <v>4656</v>
      </c>
      <c r="G34" s="345"/>
      <c r="H34" s="345"/>
      <c r="I34" s="345"/>
      <c r="J34" s="346">
        <v>4656</v>
      </c>
      <c r="K34" s="346">
        <v>64</v>
      </c>
      <c r="L34" s="345"/>
      <c r="M34" s="355" t="s">
        <v>71</v>
      </c>
      <c r="N34" s="356"/>
      <c r="O34" s="345"/>
      <c r="P34" s="345">
        <v>2583</v>
      </c>
      <c r="Q34" s="345"/>
      <c r="R34" s="345"/>
      <c r="S34" s="345"/>
      <c r="T34" s="346">
        <v>7239</v>
      </c>
      <c r="U34" s="346">
        <v>100</v>
      </c>
      <c r="V34" s="18"/>
      <c r="W34" s="18"/>
    </row>
    <row r="35" spans="1:23" ht="18.75" customHeight="1">
      <c r="A35" s="184" t="s">
        <v>54</v>
      </c>
      <c r="B35" s="181"/>
      <c r="C35" s="345"/>
      <c r="D35" s="345"/>
      <c r="E35" s="345"/>
      <c r="F35" s="345"/>
      <c r="G35" s="345"/>
      <c r="H35" s="345"/>
      <c r="I35" s="345"/>
      <c r="J35" s="346"/>
      <c r="K35" s="346"/>
      <c r="L35" s="345"/>
      <c r="M35" s="217" t="s">
        <v>54</v>
      </c>
      <c r="N35" s="345"/>
      <c r="O35" s="345"/>
      <c r="P35" s="345"/>
      <c r="Q35" s="345"/>
      <c r="R35" s="345"/>
      <c r="S35" s="345"/>
      <c r="T35" s="346"/>
      <c r="U35" s="346"/>
      <c r="V35" s="18"/>
      <c r="W35" s="18"/>
    </row>
    <row r="36" spans="1:23" ht="19.5" customHeight="1">
      <c r="A36" s="184" t="s">
        <v>315</v>
      </c>
      <c r="B36" s="181"/>
      <c r="C36" s="345">
        <v>486</v>
      </c>
      <c r="D36" s="345"/>
      <c r="E36" s="345"/>
      <c r="F36" s="345"/>
      <c r="G36" s="345"/>
      <c r="H36" s="345"/>
      <c r="I36" s="345">
        <v>486</v>
      </c>
      <c r="J36" s="346">
        <v>486</v>
      </c>
      <c r="K36" s="346">
        <v>100</v>
      </c>
      <c r="L36" s="345"/>
      <c r="M36" s="217" t="s">
        <v>74</v>
      </c>
      <c r="N36" s="345"/>
      <c r="O36" s="345"/>
      <c r="P36" s="345"/>
      <c r="Q36" s="345"/>
      <c r="R36" s="345"/>
      <c r="S36" s="345"/>
      <c r="T36" s="346">
        <v>486</v>
      </c>
      <c r="U36" s="346">
        <v>100</v>
      </c>
      <c r="V36" s="18"/>
      <c r="W36" s="18"/>
    </row>
    <row r="37" spans="1:23" ht="18" customHeight="1">
      <c r="A37" s="184" t="s">
        <v>57</v>
      </c>
      <c r="B37" s="181"/>
      <c r="C37" s="345"/>
      <c r="D37" s="345"/>
      <c r="E37" s="345"/>
      <c r="F37" s="345"/>
      <c r="G37" s="345"/>
      <c r="H37" s="345"/>
      <c r="I37" s="345"/>
      <c r="J37" s="346"/>
      <c r="K37" s="346"/>
      <c r="L37" s="345"/>
      <c r="M37" s="217" t="s">
        <v>57</v>
      </c>
      <c r="N37" s="345"/>
      <c r="O37" s="345"/>
      <c r="P37" s="345"/>
      <c r="Q37" s="345"/>
      <c r="R37" s="345"/>
      <c r="S37" s="345"/>
      <c r="T37" s="346"/>
      <c r="U37" s="346"/>
      <c r="V37" s="18"/>
      <c r="W37" s="18"/>
    </row>
    <row r="38" spans="1:23" ht="22.5" customHeight="1">
      <c r="A38" s="184" t="s">
        <v>58</v>
      </c>
      <c r="B38" s="181"/>
      <c r="C38" s="345"/>
      <c r="D38" s="345"/>
      <c r="E38" s="345"/>
      <c r="F38" s="345"/>
      <c r="G38" s="345"/>
      <c r="H38" s="345"/>
      <c r="I38" s="345"/>
      <c r="J38" s="346"/>
      <c r="K38" s="346"/>
      <c r="L38" s="345"/>
      <c r="M38" s="217" t="s">
        <v>58</v>
      </c>
      <c r="N38" s="345"/>
      <c r="O38" s="345"/>
      <c r="P38" s="345"/>
      <c r="Q38" s="345"/>
      <c r="R38" s="345"/>
      <c r="S38" s="345"/>
      <c r="T38" s="346"/>
      <c r="U38" s="346"/>
      <c r="V38" s="18"/>
      <c r="W38" s="18"/>
    </row>
    <row r="39" spans="1:23" ht="18" customHeight="1">
      <c r="A39" s="184" t="s">
        <v>316</v>
      </c>
      <c r="B39" s="181"/>
      <c r="C39" s="345"/>
      <c r="D39" s="345"/>
      <c r="E39" s="345"/>
      <c r="F39" s="345"/>
      <c r="G39" s="345"/>
      <c r="H39" s="345"/>
      <c r="I39" s="345"/>
      <c r="J39" s="346"/>
      <c r="K39" s="346"/>
      <c r="L39" s="345"/>
      <c r="M39" s="217" t="s">
        <v>113</v>
      </c>
      <c r="N39" s="345"/>
      <c r="O39" s="345"/>
      <c r="P39" s="345"/>
      <c r="Q39" s="345"/>
      <c r="R39" s="345"/>
      <c r="S39" s="345"/>
      <c r="T39" s="346"/>
      <c r="U39" s="346"/>
      <c r="V39" s="18"/>
      <c r="W39" s="18"/>
    </row>
    <row r="40" spans="1:23" ht="23.25" customHeight="1">
      <c r="A40" s="177" t="s">
        <v>317</v>
      </c>
      <c r="B40" s="178"/>
      <c r="C40" s="361">
        <v>7725</v>
      </c>
      <c r="D40" s="361"/>
      <c r="E40" s="361"/>
      <c r="F40" s="361">
        <v>4656</v>
      </c>
      <c r="G40" s="361"/>
      <c r="H40" s="361"/>
      <c r="I40" s="361">
        <v>486</v>
      </c>
      <c r="J40" s="362">
        <v>5142</v>
      </c>
      <c r="K40" s="362">
        <v>66</v>
      </c>
      <c r="L40" s="354"/>
      <c r="M40" s="351" t="s">
        <v>317</v>
      </c>
      <c r="N40" s="361"/>
      <c r="O40" s="361"/>
      <c r="P40" s="361">
        <v>2583</v>
      </c>
      <c r="Q40" s="361"/>
      <c r="R40" s="361"/>
      <c r="S40" s="361"/>
      <c r="T40" s="362">
        <v>7725</v>
      </c>
      <c r="U40" s="362">
        <v>100</v>
      </c>
      <c r="V40" s="18"/>
      <c r="W40" s="18"/>
    </row>
    <row r="41" spans="1:23" ht="23.25" customHeight="1">
      <c r="A41" s="180" t="s">
        <v>375</v>
      </c>
      <c r="B41" s="178"/>
      <c r="C41" s="354"/>
      <c r="D41" s="354"/>
      <c r="E41" s="354"/>
      <c r="F41" s="354"/>
      <c r="G41" s="354"/>
      <c r="H41" s="354"/>
      <c r="I41" s="354"/>
      <c r="J41" s="346"/>
      <c r="K41" s="346"/>
      <c r="L41" s="354"/>
      <c r="M41" s="357" t="s">
        <v>374</v>
      </c>
      <c r="N41" s="354"/>
      <c r="O41" s="354"/>
      <c r="P41" s="354"/>
      <c r="Q41" s="354"/>
      <c r="R41" s="354"/>
      <c r="S41" s="354"/>
      <c r="T41" s="346"/>
      <c r="U41" s="346"/>
      <c r="V41" s="18"/>
      <c r="W41" s="18"/>
    </row>
    <row r="42" spans="1:23" ht="23.25" customHeight="1">
      <c r="A42" s="180" t="s">
        <v>376</v>
      </c>
      <c r="B42" s="178"/>
      <c r="C42" s="354"/>
      <c r="D42" s="354"/>
      <c r="E42" s="354"/>
      <c r="F42" s="354"/>
      <c r="G42" s="354"/>
      <c r="H42" s="354"/>
      <c r="I42" s="354"/>
      <c r="J42" s="346"/>
      <c r="K42" s="346"/>
      <c r="L42" s="354"/>
      <c r="M42" s="351"/>
      <c r="N42" s="354"/>
      <c r="O42" s="354"/>
      <c r="P42" s="354"/>
      <c r="Q42" s="354"/>
      <c r="R42" s="354"/>
      <c r="S42" s="354"/>
      <c r="T42" s="346"/>
      <c r="U42" s="346"/>
      <c r="V42" s="18"/>
      <c r="W42" s="18"/>
    </row>
    <row r="43" spans="1:23" ht="23.25" customHeight="1">
      <c r="A43" s="367" t="s">
        <v>81</v>
      </c>
      <c r="B43" s="368"/>
      <c r="C43" s="365">
        <v>30</v>
      </c>
      <c r="D43" s="365"/>
      <c r="E43" s="365"/>
      <c r="F43" s="365">
        <v>8</v>
      </c>
      <c r="G43" s="365"/>
      <c r="H43" s="365"/>
      <c r="I43" s="365">
        <v>8</v>
      </c>
      <c r="J43" s="362">
        <v>16</v>
      </c>
      <c r="K43" s="362">
        <v>53</v>
      </c>
      <c r="L43" s="345"/>
      <c r="M43" s="371" t="s">
        <v>81</v>
      </c>
      <c r="N43" s="372"/>
      <c r="O43" s="365"/>
      <c r="P43" s="365">
        <v>8</v>
      </c>
      <c r="Q43" s="365"/>
      <c r="R43" s="365"/>
      <c r="S43" s="365">
        <v>6</v>
      </c>
      <c r="T43" s="362">
        <v>30</v>
      </c>
      <c r="U43" s="362">
        <v>100</v>
      </c>
      <c r="V43" s="18"/>
      <c r="W43" s="18"/>
    </row>
    <row r="44" spans="1:23" ht="24" customHeight="1">
      <c r="A44" s="634" t="s">
        <v>111</v>
      </c>
      <c r="B44" s="635"/>
      <c r="C44" s="345"/>
      <c r="D44" s="345"/>
      <c r="E44" s="345"/>
      <c r="F44" s="345"/>
      <c r="G44" s="345"/>
      <c r="H44" s="345"/>
      <c r="I44" s="345"/>
      <c r="J44" s="346"/>
      <c r="K44" s="346"/>
      <c r="L44" s="345"/>
      <c r="M44" s="349" t="s">
        <v>111</v>
      </c>
      <c r="N44" s="347"/>
      <c r="O44" s="345"/>
      <c r="P44" s="345"/>
      <c r="Q44" s="345"/>
      <c r="R44" s="345"/>
      <c r="S44" s="345"/>
      <c r="T44" s="346"/>
      <c r="U44" s="346"/>
      <c r="V44" s="18"/>
      <c r="W44" s="18"/>
    </row>
    <row r="45" spans="1:23" ht="20.25" customHeight="1">
      <c r="A45" s="369" t="s">
        <v>464</v>
      </c>
      <c r="B45" s="370"/>
      <c r="C45" s="365">
        <v>13765</v>
      </c>
      <c r="D45" s="365"/>
      <c r="E45" s="365"/>
      <c r="F45" s="365">
        <v>13765</v>
      </c>
      <c r="G45" s="365"/>
      <c r="H45" s="365"/>
      <c r="I45" s="365"/>
      <c r="J45" s="362">
        <v>13765</v>
      </c>
      <c r="K45" s="362">
        <v>100</v>
      </c>
      <c r="L45" s="345"/>
      <c r="M45" s="217" t="s">
        <v>464</v>
      </c>
      <c r="N45" s="365"/>
      <c r="O45" s="365"/>
      <c r="P45" s="365"/>
      <c r="Q45" s="365"/>
      <c r="R45" s="365"/>
      <c r="S45" s="365"/>
      <c r="T45" s="362">
        <v>13765</v>
      </c>
      <c r="U45" s="362">
        <v>100</v>
      </c>
      <c r="V45" s="18"/>
      <c r="W45" s="18"/>
    </row>
    <row r="46" spans="1:23" ht="21" customHeight="1">
      <c r="A46" s="185" t="s">
        <v>318</v>
      </c>
      <c r="B46" s="188"/>
      <c r="C46" s="363">
        <v>59292</v>
      </c>
      <c r="D46" s="363">
        <v>3123</v>
      </c>
      <c r="E46" s="363">
        <v>3106</v>
      </c>
      <c r="F46" s="363">
        <v>21685</v>
      </c>
      <c r="G46" s="363">
        <v>3107</v>
      </c>
      <c r="H46" s="363">
        <v>3107</v>
      </c>
      <c r="I46" s="363">
        <v>3599</v>
      </c>
      <c r="J46" s="364">
        <v>37727</v>
      </c>
      <c r="K46" s="364">
        <v>64</v>
      </c>
      <c r="L46" s="358"/>
      <c r="M46" s="352" t="s">
        <v>318</v>
      </c>
      <c r="N46" s="363">
        <v>3203</v>
      </c>
      <c r="O46" s="363">
        <v>3133</v>
      </c>
      <c r="P46" s="363">
        <v>5699</v>
      </c>
      <c r="Q46" s="363">
        <v>3258</v>
      </c>
      <c r="R46" s="363">
        <v>3108</v>
      </c>
      <c r="S46" s="363">
        <v>3164</v>
      </c>
      <c r="T46" s="364">
        <f>SUM(T32+T40+T43+T45)</f>
        <v>59292</v>
      </c>
      <c r="U46" s="364">
        <v>100</v>
      </c>
      <c r="V46" s="18"/>
      <c r="W46" s="18"/>
    </row>
    <row r="47" spans="1:23" ht="23.25" customHeight="1">
      <c r="A47" s="189" t="s">
        <v>319</v>
      </c>
      <c r="B47" s="190"/>
      <c r="C47" s="359">
        <v>0</v>
      </c>
      <c r="D47" s="359">
        <v>-1764</v>
      </c>
      <c r="E47" s="359">
        <v>-1755</v>
      </c>
      <c r="F47" s="359">
        <v>9727</v>
      </c>
      <c r="G47" s="359">
        <v>-1756</v>
      </c>
      <c r="H47" s="359">
        <v>-1756</v>
      </c>
      <c r="I47" s="359">
        <v>-2248</v>
      </c>
      <c r="J47" s="359">
        <v>448</v>
      </c>
      <c r="K47" s="360"/>
      <c r="L47" s="359"/>
      <c r="M47" s="256" t="s">
        <v>319</v>
      </c>
      <c r="N47" s="359">
        <v>-1855</v>
      </c>
      <c r="O47" s="359">
        <v>-1782</v>
      </c>
      <c r="P47" s="359">
        <v>8669</v>
      </c>
      <c r="Q47" s="359">
        <f>+-1907</f>
        <v>-1907</v>
      </c>
      <c r="R47" s="359">
        <v>-1757</v>
      </c>
      <c r="S47" s="359">
        <v>-1816</v>
      </c>
      <c r="T47" s="359">
        <v>0</v>
      </c>
      <c r="U47" s="360"/>
      <c r="V47" s="18"/>
      <c r="W47" s="18"/>
    </row>
    <row r="48" spans="1:23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</row>
    <row r="49" spans="1:23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</row>
    <row r="50" spans="1:23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</row>
    <row r="51" spans="1:23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</row>
    <row r="52" spans="1:23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</row>
    <row r="53" spans="1:23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</row>
    <row r="54" spans="1:23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</row>
    <row r="55" spans="1:23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1:23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  <row r="57" spans="1:23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</row>
    <row r="58" spans="1:23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</row>
    <row r="59" spans="1:23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</row>
    <row r="60" spans="1:23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</row>
    <row r="61" spans="1:23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</row>
    <row r="62" spans="1:23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</row>
    <row r="63" spans="1:23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</row>
    <row r="64" spans="1:23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</row>
  </sheetData>
  <mergeCells count="13">
    <mergeCell ref="A1:K1"/>
    <mergeCell ref="M1:U1"/>
    <mergeCell ref="A3:B3"/>
    <mergeCell ref="M21:U21"/>
    <mergeCell ref="A4:B4"/>
    <mergeCell ref="A8:B8"/>
    <mergeCell ref="A9:B9"/>
    <mergeCell ref="A15:B15"/>
    <mergeCell ref="A33:B33"/>
    <mergeCell ref="A34:B34"/>
    <mergeCell ref="A44:B44"/>
    <mergeCell ref="A16:B16"/>
    <mergeCell ref="A21:K21"/>
  </mergeCells>
  <printOptions headings="1"/>
  <pageMargins left="0.1968503937007874" right="0.1968503937007874" top="0.1968503937007874" bottom="0.1968503937007874" header="0.2" footer="0.2"/>
  <pageSetup orientation="landscape" paperSize="9" scale="87" r:id="rId1"/>
  <rowBreaks count="1" manualBreakCount="1">
    <brk id="20" max="20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Munka22">
    <tabColor indexed="57"/>
  </sheetPr>
  <dimension ref="A1:BA40"/>
  <sheetViews>
    <sheetView workbookViewId="0" topLeftCell="A1">
      <selection activeCell="A3" sqref="A3:C3"/>
    </sheetView>
  </sheetViews>
  <sheetFormatPr defaultColWidth="9.140625" defaultRowHeight="12.75"/>
  <cols>
    <col min="1" max="1" width="43.421875" style="0" customWidth="1"/>
    <col min="2" max="2" width="17.7109375" style="0" customWidth="1"/>
    <col min="3" max="3" width="14.421875" style="0" customWidth="1"/>
  </cols>
  <sheetData>
    <row r="1" spans="1:3" ht="41.25" customHeight="1">
      <c r="A1" s="565" t="s">
        <v>457</v>
      </c>
      <c r="B1" s="565"/>
      <c r="C1" s="622"/>
    </row>
    <row r="2" spans="1:3" ht="12.75">
      <c r="A2" s="19"/>
      <c r="B2" s="19"/>
      <c r="C2" s="20"/>
    </row>
    <row r="3" spans="1:3" ht="12.75">
      <c r="A3" s="630" t="s">
        <v>585</v>
      </c>
      <c r="B3" s="630"/>
      <c r="C3" s="630"/>
    </row>
    <row r="4" spans="1:3" ht="19.5" customHeight="1">
      <c r="A4" s="154" t="s">
        <v>63</v>
      </c>
      <c r="B4" s="154" t="s">
        <v>64</v>
      </c>
      <c r="C4" s="155" t="s">
        <v>65</v>
      </c>
    </row>
    <row r="5" spans="1:3" ht="19.5" customHeight="1">
      <c r="A5" s="238" t="s">
        <v>505</v>
      </c>
      <c r="B5" s="378">
        <v>187</v>
      </c>
      <c r="C5" s="379"/>
    </row>
    <row r="6" spans="1:53" ht="22.5" customHeight="1">
      <c r="A6" s="247" t="s">
        <v>503</v>
      </c>
      <c r="B6" s="381">
        <v>229</v>
      </c>
      <c r="C6" s="376"/>
      <c r="D6" s="21"/>
      <c r="E6" s="21"/>
      <c r="F6" s="22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</row>
    <row r="7" spans="1:53" ht="18" customHeight="1">
      <c r="A7" s="247" t="s">
        <v>504</v>
      </c>
      <c r="B7" s="381">
        <v>295</v>
      </c>
      <c r="C7" s="376"/>
      <c r="D7" s="21"/>
      <c r="E7" s="21"/>
      <c r="F7" s="22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</row>
    <row r="8" spans="1:53" ht="18" customHeight="1">
      <c r="A8" s="247"/>
      <c r="B8" s="247"/>
      <c r="C8" s="376"/>
      <c r="D8" s="21"/>
      <c r="E8" s="21"/>
      <c r="F8" s="22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</row>
    <row r="9" spans="1:53" ht="18" customHeight="1">
      <c r="A9" s="247"/>
      <c r="B9" s="247"/>
      <c r="C9" s="376"/>
      <c r="D9" s="21"/>
      <c r="E9" s="21"/>
      <c r="F9" s="22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</row>
    <row r="10" spans="1:53" ht="19.5" customHeight="1">
      <c r="A10" s="247"/>
      <c r="B10" s="247"/>
      <c r="C10" s="376"/>
      <c r="D10" s="21"/>
      <c r="E10" s="21"/>
      <c r="F10" s="22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</row>
    <row r="11" spans="1:53" ht="18" customHeight="1">
      <c r="A11" s="247"/>
      <c r="B11" s="247"/>
      <c r="C11" s="376"/>
      <c r="D11" s="21"/>
      <c r="E11" s="21"/>
      <c r="F11" s="22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</row>
    <row r="12" spans="1:53" ht="19.5" customHeight="1">
      <c r="A12" s="247"/>
      <c r="B12" s="247"/>
      <c r="C12" s="376"/>
      <c r="D12" s="21"/>
      <c r="E12" s="21"/>
      <c r="F12" s="22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</row>
    <row r="13" spans="1:53" ht="18" customHeight="1">
      <c r="A13" s="247"/>
      <c r="B13" s="247"/>
      <c r="C13" s="376"/>
      <c r="D13" s="21"/>
      <c r="E13" s="21"/>
      <c r="F13" s="22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</row>
    <row r="14" spans="1:53" ht="18.75" customHeight="1">
      <c r="A14" s="247"/>
      <c r="B14" s="247"/>
      <c r="C14" s="247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</row>
    <row r="15" spans="1:53" ht="24.75" customHeight="1">
      <c r="A15" s="380"/>
      <c r="B15" s="380"/>
      <c r="C15" s="376"/>
      <c r="D15" s="21"/>
      <c r="E15" s="21"/>
      <c r="F15" s="22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</row>
    <row r="16" spans="1:53" ht="20.25" customHeight="1">
      <c r="A16" s="380"/>
      <c r="B16" s="380"/>
      <c r="C16" s="377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</row>
    <row r="17" spans="1:53" ht="12.7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</row>
    <row r="18" spans="1:53" ht="12.7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</row>
    <row r="19" spans="1:53" ht="12.7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</row>
    <row r="20" spans="1:53" ht="12.7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</row>
    <row r="21" spans="1:53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</row>
    <row r="22" spans="1:53" ht="12.7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</row>
    <row r="23" spans="1:53" ht="12.7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</row>
    <row r="24" spans="1:53" ht="12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</row>
    <row r="25" spans="1:53" ht="12.7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</row>
    <row r="26" spans="1:53" ht="12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</row>
    <row r="27" spans="1:53" ht="12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</row>
    <row r="28" spans="1:53" ht="12.7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</row>
    <row r="29" spans="1:53" ht="12.7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</row>
    <row r="30" spans="1:53" ht="12.7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</row>
    <row r="31" spans="1:53" ht="12.7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</row>
    <row r="32" spans="1:53" ht="12.7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</row>
    <row r="33" spans="1:53" ht="12.7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</row>
    <row r="34" spans="1:53" ht="12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</row>
    <row r="35" spans="1:53" ht="12.7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</row>
    <row r="36" spans="1:53" ht="12.7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</row>
    <row r="37" spans="1:53" ht="12.7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</row>
    <row r="38" spans="1:53" ht="12.7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</row>
    <row r="39" spans="1:53" ht="12.7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</row>
    <row r="40" spans="1:53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</row>
  </sheetData>
  <mergeCells count="2">
    <mergeCell ref="A1:C1"/>
    <mergeCell ref="A3:C3"/>
  </mergeCells>
  <printOptions headings="1"/>
  <pageMargins left="0.75" right="0.75" top="1" bottom="1" header="0.5" footer="0.5"/>
  <pageSetup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unka23">
    <tabColor indexed="13"/>
  </sheetPr>
  <dimension ref="A1:K55"/>
  <sheetViews>
    <sheetView zoomScaleSheetLayoutView="100" workbookViewId="0" topLeftCell="A1">
      <selection activeCell="A2" sqref="A2:H2"/>
    </sheetView>
  </sheetViews>
  <sheetFormatPr defaultColWidth="9.140625" defaultRowHeight="12.75"/>
  <cols>
    <col min="1" max="1" width="45.57421875" style="0" customWidth="1"/>
    <col min="2" max="2" width="15.140625" style="0" customWidth="1"/>
    <col min="3" max="3" width="13.8515625" style="0" hidden="1" customWidth="1"/>
    <col min="4" max="4" width="8.8515625" style="0" hidden="1" customWidth="1"/>
    <col min="5" max="5" width="6.140625" style="0" hidden="1" customWidth="1"/>
    <col min="6" max="6" width="14.57421875" style="0" hidden="1" customWidth="1"/>
    <col min="7" max="8" width="14.57421875" style="0" customWidth="1"/>
  </cols>
  <sheetData>
    <row r="1" spans="1:10" ht="56.25" customHeight="1">
      <c r="A1" s="565" t="s">
        <v>458</v>
      </c>
      <c r="B1" s="566"/>
      <c r="C1" s="566"/>
      <c r="D1" s="566"/>
      <c r="E1" s="566"/>
      <c r="F1" s="566"/>
      <c r="G1" s="566"/>
      <c r="H1" s="566"/>
      <c r="I1" s="567"/>
      <c r="J1" s="567"/>
    </row>
    <row r="2" spans="1:11" ht="12.75">
      <c r="A2" s="529" t="s">
        <v>586</v>
      </c>
      <c r="B2" s="529"/>
      <c r="C2" s="529"/>
      <c r="D2" s="529"/>
      <c r="E2" s="529"/>
      <c r="F2" s="529"/>
      <c r="G2" s="529"/>
      <c r="H2" s="529"/>
      <c r="I2" s="2"/>
      <c r="J2" s="643"/>
      <c r="K2" s="643"/>
    </row>
    <row r="3" spans="1:8" ht="12.75">
      <c r="A3" s="13" t="s">
        <v>40</v>
      </c>
      <c r="B3" s="558" t="s">
        <v>99</v>
      </c>
      <c r="C3" s="559"/>
      <c r="D3" s="559"/>
      <c r="E3" s="559"/>
      <c r="F3" s="559"/>
      <c r="G3" s="559"/>
      <c r="H3" s="560"/>
    </row>
    <row r="4" spans="1:8" ht="17.25" customHeight="1" hidden="1">
      <c r="A4" s="383" t="s">
        <v>507</v>
      </c>
      <c r="B4" s="262">
        <v>300</v>
      </c>
      <c r="C4" s="57"/>
      <c r="D4" s="57"/>
      <c r="E4" s="57"/>
      <c r="F4" s="57"/>
      <c r="G4" s="57"/>
      <c r="H4" s="57"/>
    </row>
    <row r="5" spans="1:8" ht="18" customHeight="1" hidden="1">
      <c r="A5" s="383" t="s">
        <v>508</v>
      </c>
      <c r="B5" s="262">
        <v>70</v>
      </c>
      <c r="C5" s="57"/>
      <c r="D5" s="57"/>
      <c r="E5" s="57"/>
      <c r="F5" s="57"/>
      <c r="G5" s="57"/>
      <c r="H5" s="57"/>
    </row>
    <row r="6" spans="1:8" ht="18" customHeight="1" hidden="1">
      <c r="A6" s="383" t="s">
        <v>509</v>
      </c>
      <c r="B6" s="262">
        <v>30</v>
      </c>
      <c r="C6" s="57"/>
      <c r="D6" s="57"/>
      <c r="E6" s="57"/>
      <c r="F6" s="57"/>
      <c r="G6" s="57"/>
      <c r="H6" s="57"/>
    </row>
    <row r="7" spans="1:8" ht="18" customHeight="1" hidden="1">
      <c r="A7" s="383" t="s">
        <v>510</v>
      </c>
      <c r="B7" s="262">
        <v>20</v>
      </c>
      <c r="C7" s="57"/>
      <c r="D7" s="57"/>
      <c r="E7" s="57"/>
      <c r="F7" s="57"/>
      <c r="G7" s="57"/>
      <c r="H7" s="57"/>
    </row>
    <row r="8" spans="1:8" ht="18" customHeight="1" hidden="1">
      <c r="A8" s="383" t="s">
        <v>511</v>
      </c>
      <c r="B8" s="262">
        <v>30</v>
      </c>
      <c r="C8" s="57"/>
      <c r="D8" s="57"/>
      <c r="E8" s="57"/>
      <c r="F8" s="57"/>
      <c r="G8" s="57"/>
      <c r="H8" s="57"/>
    </row>
    <row r="9" spans="1:8" ht="18" customHeight="1">
      <c r="A9" s="383"/>
      <c r="B9" s="401" t="s">
        <v>521</v>
      </c>
      <c r="C9" s="153"/>
      <c r="D9" s="153"/>
      <c r="E9" s="153"/>
      <c r="F9" s="153"/>
      <c r="G9" s="153" t="s">
        <v>522</v>
      </c>
      <c r="H9" s="153" t="s">
        <v>543</v>
      </c>
    </row>
    <row r="10" spans="1:8" ht="31.5" customHeight="1">
      <c r="A10" s="378" t="s">
        <v>506</v>
      </c>
      <c r="B10" s="307">
        <v>450</v>
      </c>
      <c r="C10" s="17"/>
      <c r="D10" s="17"/>
      <c r="E10" s="17"/>
      <c r="F10" s="17"/>
      <c r="G10" s="219">
        <v>450</v>
      </c>
      <c r="H10" s="219">
        <v>486</v>
      </c>
    </row>
    <row r="11" spans="1:8" ht="30" customHeight="1">
      <c r="A11" s="238" t="s">
        <v>339</v>
      </c>
      <c r="B11" s="219"/>
      <c r="C11" s="17"/>
      <c r="D11" s="17"/>
      <c r="E11" s="17"/>
      <c r="F11" s="17"/>
      <c r="G11" s="219"/>
      <c r="H11" s="219"/>
    </row>
    <row r="12" spans="1:8" ht="19.5" customHeight="1">
      <c r="A12" s="261"/>
      <c r="B12" s="219"/>
      <c r="C12" s="17"/>
      <c r="D12" s="17"/>
      <c r="E12" s="17"/>
      <c r="F12" s="17"/>
      <c r="G12" s="219"/>
      <c r="H12" s="219"/>
    </row>
    <row r="13" spans="1:8" ht="18.75" customHeight="1">
      <c r="A13" s="261" t="s">
        <v>338</v>
      </c>
      <c r="B13" s="219"/>
      <c r="C13" s="17"/>
      <c r="D13" s="17"/>
      <c r="E13" s="17"/>
      <c r="F13" s="17"/>
      <c r="G13" s="219"/>
      <c r="H13" s="219"/>
    </row>
    <row r="14" spans="1:8" ht="27" customHeight="1">
      <c r="A14" s="238" t="s">
        <v>340</v>
      </c>
      <c r="B14" s="219"/>
      <c r="C14" s="17"/>
      <c r="D14" s="17"/>
      <c r="E14" s="17"/>
      <c r="F14" s="17"/>
      <c r="G14" s="219"/>
      <c r="H14" s="219"/>
    </row>
    <row r="15" spans="1:8" ht="18" customHeight="1">
      <c r="A15" s="308" t="s">
        <v>341</v>
      </c>
      <c r="B15" s="225">
        <v>450</v>
      </c>
      <c r="C15" s="17"/>
      <c r="D15" s="17"/>
      <c r="E15" s="17"/>
      <c r="F15" s="17"/>
      <c r="G15" s="225">
        <v>450</v>
      </c>
      <c r="H15" s="225">
        <v>486</v>
      </c>
    </row>
    <row r="16" spans="1:8" ht="29.25" customHeight="1">
      <c r="A16" s="238" t="s">
        <v>342</v>
      </c>
      <c r="B16" s="219"/>
      <c r="C16" s="17"/>
      <c r="D16" s="17"/>
      <c r="E16" s="17"/>
      <c r="F16" s="17"/>
      <c r="G16" s="219"/>
      <c r="H16" s="219"/>
    </row>
    <row r="17" spans="1:8" ht="33" customHeight="1">
      <c r="A17" s="238" t="s">
        <v>343</v>
      </c>
      <c r="B17" s="219"/>
      <c r="C17" s="17"/>
      <c r="D17" s="17"/>
      <c r="E17" s="17"/>
      <c r="F17" s="17"/>
      <c r="G17" s="219"/>
      <c r="H17" s="219"/>
    </row>
    <row r="18" spans="1:8" ht="27.75" customHeight="1">
      <c r="A18" s="308" t="s">
        <v>344</v>
      </c>
      <c r="B18" s="225">
        <f>SUM(B16:B17)</f>
        <v>0</v>
      </c>
      <c r="C18" s="17"/>
      <c r="D18" s="17"/>
      <c r="E18" s="17"/>
      <c r="F18" s="17"/>
      <c r="G18" s="225"/>
      <c r="H18" s="225"/>
    </row>
    <row r="19" spans="1:8" ht="21" customHeight="1">
      <c r="A19" s="238" t="s">
        <v>345</v>
      </c>
      <c r="B19" s="219"/>
      <c r="C19" s="17"/>
      <c r="D19" s="17"/>
      <c r="E19" s="17"/>
      <c r="F19" s="17"/>
      <c r="G19" s="219"/>
      <c r="H19" s="219"/>
    </row>
    <row r="20" spans="1:8" ht="21" customHeight="1">
      <c r="A20" s="238" t="s">
        <v>346</v>
      </c>
      <c r="B20" s="219"/>
      <c r="C20" s="17"/>
      <c r="D20" s="17"/>
      <c r="E20" s="17"/>
      <c r="F20" s="17"/>
      <c r="G20" s="219"/>
      <c r="H20" s="219"/>
    </row>
    <row r="21" spans="1:8" ht="19.5" customHeight="1">
      <c r="A21" s="238" t="s">
        <v>347</v>
      </c>
      <c r="B21" s="219"/>
      <c r="C21" s="17"/>
      <c r="D21" s="17"/>
      <c r="E21" s="17"/>
      <c r="F21" s="17"/>
      <c r="G21" s="219"/>
      <c r="H21" s="219"/>
    </row>
    <row r="22" spans="1:8" ht="21.75" customHeight="1">
      <c r="A22" s="238" t="s">
        <v>348</v>
      </c>
      <c r="B22" s="219"/>
      <c r="C22" s="17"/>
      <c r="D22" s="17"/>
      <c r="E22" s="17"/>
      <c r="F22" s="17"/>
      <c r="G22" s="219"/>
      <c r="H22" s="219"/>
    </row>
    <row r="23" spans="1:8" ht="12.75">
      <c r="A23" s="238" t="s">
        <v>349</v>
      </c>
      <c r="B23" s="219">
        <v>10643</v>
      </c>
      <c r="C23" s="17"/>
      <c r="D23" s="17"/>
      <c r="E23" s="17"/>
      <c r="F23" s="17"/>
      <c r="G23" s="219">
        <v>10534</v>
      </c>
      <c r="H23" s="219">
        <v>9376</v>
      </c>
    </row>
    <row r="24" spans="1:8" ht="18.75" customHeight="1">
      <c r="A24" s="238" t="s">
        <v>350</v>
      </c>
      <c r="B24" s="219"/>
      <c r="C24" s="17"/>
      <c r="D24" s="17"/>
      <c r="E24" s="17"/>
      <c r="F24" s="17"/>
      <c r="G24" s="219"/>
      <c r="H24" s="219"/>
    </row>
    <row r="25" spans="1:8" ht="25.5">
      <c r="A25" s="238" t="s">
        <v>351</v>
      </c>
      <c r="B25" s="219"/>
      <c r="C25" s="17"/>
      <c r="D25" s="17"/>
      <c r="E25" s="17"/>
      <c r="F25" s="17"/>
      <c r="G25" s="219"/>
      <c r="H25" s="219"/>
    </row>
    <row r="26" spans="1:8" ht="28.5" customHeight="1">
      <c r="A26" s="382" t="s">
        <v>352</v>
      </c>
      <c r="B26" s="225">
        <f>SUM(B19:B25)</f>
        <v>10643</v>
      </c>
      <c r="C26" s="17"/>
      <c r="D26" s="17"/>
      <c r="E26" s="17"/>
      <c r="F26" s="17"/>
      <c r="G26" s="225">
        <v>10534</v>
      </c>
      <c r="H26" s="225">
        <v>9376</v>
      </c>
    </row>
    <row r="27" spans="1:8" ht="21.75" customHeight="1">
      <c r="A27" s="238" t="s">
        <v>345</v>
      </c>
      <c r="B27" s="219"/>
      <c r="C27" s="17"/>
      <c r="D27" s="17"/>
      <c r="E27" s="17"/>
      <c r="F27" s="17"/>
      <c r="G27" s="219"/>
      <c r="H27" s="219"/>
    </row>
    <row r="28" spans="1:8" ht="19.5" customHeight="1">
      <c r="A28" s="238" t="s">
        <v>346</v>
      </c>
      <c r="B28" s="219"/>
      <c r="C28" s="17"/>
      <c r="D28" s="17"/>
      <c r="E28" s="17"/>
      <c r="F28" s="17"/>
      <c r="G28" s="219"/>
      <c r="H28" s="219"/>
    </row>
    <row r="29" spans="1:8" ht="21" customHeight="1">
      <c r="A29" s="238" t="s">
        <v>347</v>
      </c>
      <c r="B29" s="219"/>
      <c r="C29" s="17"/>
      <c r="D29" s="17"/>
      <c r="E29" s="17"/>
      <c r="F29" s="17"/>
      <c r="G29" s="219"/>
      <c r="H29" s="219"/>
    </row>
    <row r="30" spans="1:8" ht="20.25" customHeight="1">
      <c r="A30" s="238" t="s">
        <v>348</v>
      </c>
      <c r="B30" s="219"/>
      <c r="C30" s="17"/>
      <c r="D30" s="17"/>
      <c r="E30" s="17"/>
      <c r="F30" s="17"/>
      <c r="G30" s="219"/>
      <c r="H30" s="219"/>
    </row>
    <row r="31" spans="1:8" ht="12.75">
      <c r="A31" s="238" t="s">
        <v>349</v>
      </c>
      <c r="B31" s="219"/>
      <c r="C31" s="17"/>
      <c r="D31" s="17"/>
      <c r="E31" s="17"/>
      <c r="F31" s="17"/>
      <c r="G31" s="219"/>
      <c r="H31" s="219"/>
    </row>
    <row r="32" spans="1:8" ht="21.75" customHeight="1">
      <c r="A32" s="238" t="s">
        <v>353</v>
      </c>
      <c r="B32" s="219"/>
      <c r="C32" s="17"/>
      <c r="D32" s="17"/>
      <c r="E32" s="17"/>
      <c r="F32" s="17"/>
      <c r="G32" s="219"/>
      <c r="H32" s="219"/>
    </row>
    <row r="33" spans="1:9" ht="31.5" customHeight="1">
      <c r="A33" s="382" t="s">
        <v>354</v>
      </c>
      <c r="B33" s="225">
        <f>SUM(B27:B32)</f>
        <v>0</v>
      </c>
      <c r="C33" s="17"/>
      <c r="D33" s="17"/>
      <c r="E33" s="17"/>
      <c r="F33" s="17"/>
      <c r="G33" s="225"/>
      <c r="H33" s="225"/>
      <c r="I33" s="208"/>
    </row>
    <row r="34" spans="1:9" ht="30" customHeight="1">
      <c r="A34" s="308" t="s">
        <v>355</v>
      </c>
      <c r="B34" s="225"/>
      <c r="C34" s="50"/>
      <c r="D34" s="50"/>
      <c r="E34" s="50"/>
      <c r="F34" s="50"/>
      <c r="G34" s="225"/>
      <c r="H34" s="225"/>
      <c r="I34" s="208"/>
    </row>
    <row r="35" spans="1:8" ht="28.5" customHeight="1">
      <c r="A35" s="308" t="s">
        <v>356</v>
      </c>
      <c r="B35" s="225"/>
      <c r="C35" s="50"/>
      <c r="D35" s="50"/>
      <c r="E35" s="50"/>
      <c r="F35" s="50"/>
      <c r="G35" s="225"/>
      <c r="H35" s="225"/>
    </row>
    <row r="36" spans="1:8" ht="27" customHeight="1">
      <c r="A36" s="308" t="s">
        <v>357</v>
      </c>
      <c r="B36" s="225"/>
      <c r="C36" s="50"/>
      <c r="D36" s="50"/>
      <c r="E36" s="50"/>
      <c r="F36" s="50"/>
      <c r="G36" s="225"/>
      <c r="H36" s="225"/>
    </row>
    <row r="37" spans="1:8" ht="36.75" customHeight="1">
      <c r="A37" s="308" t="s">
        <v>358</v>
      </c>
      <c r="B37" s="225"/>
      <c r="C37" s="50"/>
      <c r="D37" s="50"/>
      <c r="E37" s="50"/>
      <c r="F37" s="50"/>
      <c r="G37" s="225"/>
      <c r="H37" s="225"/>
    </row>
    <row r="38" spans="1:8" ht="24" customHeight="1">
      <c r="A38" s="238" t="s">
        <v>359</v>
      </c>
      <c r="B38" s="219"/>
      <c r="C38" s="17"/>
      <c r="D38" s="17"/>
      <c r="E38" s="17"/>
      <c r="F38" s="17"/>
      <c r="G38" s="219"/>
      <c r="H38" s="219"/>
    </row>
    <row r="39" spans="1:8" ht="29.25" customHeight="1">
      <c r="A39" s="238" t="s">
        <v>360</v>
      </c>
      <c r="B39" s="219"/>
      <c r="C39" s="17"/>
      <c r="D39" s="17"/>
      <c r="E39" s="17"/>
      <c r="F39" s="17"/>
      <c r="G39" s="219"/>
      <c r="H39" s="219"/>
    </row>
    <row r="40" spans="1:8" ht="30" customHeight="1">
      <c r="A40" s="238" t="s">
        <v>361</v>
      </c>
      <c r="B40" s="219"/>
      <c r="C40" s="17"/>
      <c r="D40" s="17"/>
      <c r="E40" s="17"/>
      <c r="F40" s="17"/>
      <c r="G40" s="219"/>
      <c r="H40" s="219"/>
    </row>
    <row r="41" spans="1:8" ht="12.75">
      <c r="A41" s="238" t="s">
        <v>362</v>
      </c>
      <c r="B41" s="219"/>
      <c r="C41" s="17"/>
      <c r="D41" s="17"/>
      <c r="E41" s="17"/>
      <c r="F41" s="17"/>
      <c r="G41" s="219"/>
      <c r="H41" s="219"/>
    </row>
    <row r="42" spans="1:8" ht="24.75" customHeight="1">
      <c r="A42" s="238" t="s">
        <v>363</v>
      </c>
      <c r="B42" s="219">
        <v>50</v>
      </c>
      <c r="C42" s="17"/>
      <c r="D42" s="17"/>
      <c r="E42" s="17"/>
      <c r="F42" s="17"/>
      <c r="G42" s="219">
        <v>50</v>
      </c>
      <c r="H42" s="219">
        <v>50</v>
      </c>
    </row>
    <row r="43" spans="1:8" ht="22.5" customHeight="1">
      <c r="A43" s="308" t="s">
        <v>364</v>
      </c>
      <c r="B43" s="225">
        <f>SUM(B38:B42)</f>
        <v>50</v>
      </c>
      <c r="C43" s="50"/>
      <c r="D43" s="50"/>
      <c r="E43" s="50"/>
      <c r="F43" s="50"/>
      <c r="G43" s="225">
        <v>50</v>
      </c>
      <c r="H43" s="225">
        <v>50</v>
      </c>
    </row>
    <row r="44" ht="12.75">
      <c r="A44" s="9"/>
    </row>
    <row r="45" ht="12.75">
      <c r="A45" s="9"/>
    </row>
    <row r="46" ht="12.75">
      <c r="A46" s="9"/>
    </row>
    <row r="47" ht="12.75">
      <c r="A47" s="9"/>
    </row>
    <row r="48" ht="12.75">
      <c r="A48" s="9"/>
    </row>
    <row r="49" ht="12.75">
      <c r="A49" s="9"/>
    </row>
    <row r="50" ht="12.75">
      <c r="A50" s="9"/>
    </row>
    <row r="51" ht="12.75">
      <c r="A51" s="9"/>
    </row>
    <row r="52" ht="12.75">
      <c r="A52" s="9"/>
    </row>
    <row r="53" ht="12.75">
      <c r="A53" s="9"/>
    </row>
    <row r="54" ht="12.75">
      <c r="A54" s="9"/>
    </row>
    <row r="55" ht="12.75">
      <c r="A55" s="9"/>
    </row>
  </sheetData>
  <mergeCells count="4">
    <mergeCell ref="A1:J1"/>
    <mergeCell ref="J2:K2"/>
    <mergeCell ref="B3:H3"/>
    <mergeCell ref="A2:H2"/>
  </mergeCells>
  <printOptions headings="1"/>
  <pageMargins left="0.1968503937007874" right="0.1968503937007874" top="0.5905511811023623" bottom="0.5905511811023623" header="0.5118110236220472" footer="0.5118110236220472"/>
  <pageSetup orientation="portrait" paperSize="9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unka24"/>
  <dimension ref="A4:G36"/>
  <sheetViews>
    <sheetView zoomScaleSheetLayoutView="100" workbookViewId="0" topLeftCell="A4">
      <selection activeCell="C8" sqref="C8:C12"/>
    </sheetView>
  </sheetViews>
  <sheetFormatPr defaultColWidth="9.140625" defaultRowHeight="12.75"/>
  <cols>
    <col min="1" max="1" width="18.140625" style="0" customWidth="1"/>
    <col min="2" max="2" width="21.00390625" style="0" customWidth="1"/>
    <col min="3" max="3" width="13.140625" style="0" customWidth="1"/>
    <col min="4" max="4" width="8.7109375" style="0" customWidth="1"/>
    <col min="5" max="5" width="10.140625" style="0" customWidth="1"/>
  </cols>
  <sheetData>
    <row r="4" spans="1:5" ht="63.75" customHeight="1">
      <c r="A4" s="647" t="s">
        <v>459</v>
      </c>
      <c r="B4" s="647"/>
      <c r="C4" s="647"/>
      <c r="D4" s="392"/>
      <c r="E4" s="392"/>
    </row>
    <row r="5" spans="1:7" ht="12.75">
      <c r="A5" s="205"/>
      <c r="B5" s="206"/>
      <c r="C5" s="650"/>
      <c r="D5" s="650"/>
      <c r="E5" s="650"/>
      <c r="F5" s="210"/>
      <c r="G5" s="210"/>
    </row>
    <row r="6" spans="1:5" ht="12.75" customHeight="1">
      <c r="A6" s="511" t="s">
        <v>396</v>
      </c>
      <c r="B6" s="510" t="s">
        <v>397</v>
      </c>
      <c r="C6" s="644" t="s">
        <v>398</v>
      </c>
      <c r="D6" s="645"/>
      <c r="E6" s="646"/>
    </row>
    <row r="7" spans="1:5" ht="12.75">
      <c r="A7" s="506"/>
      <c r="B7" s="508"/>
      <c r="C7" s="507" t="s">
        <v>521</v>
      </c>
      <c r="D7" s="480" t="s">
        <v>546</v>
      </c>
      <c r="E7" s="480" t="s">
        <v>544</v>
      </c>
    </row>
    <row r="8" spans="1:5" ht="12.75">
      <c r="A8" s="509" t="s">
        <v>512</v>
      </c>
      <c r="B8" s="394" t="s">
        <v>513</v>
      </c>
      <c r="C8" s="515">
        <v>300</v>
      </c>
      <c r="D8" s="394">
        <v>300</v>
      </c>
      <c r="E8" s="394">
        <v>300</v>
      </c>
    </row>
    <row r="9" spans="1:5" ht="12.75">
      <c r="A9" s="509" t="s">
        <v>514</v>
      </c>
      <c r="B9" s="394" t="s">
        <v>515</v>
      </c>
      <c r="C9" s="515">
        <v>70</v>
      </c>
      <c r="D9" s="394">
        <v>70</v>
      </c>
      <c r="E9" s="394">
        <v>41</v>
      </c>
    </row>
    <row r="10" spans="1:5" ht="12.75">
      <c r="A10" s="509" t="s">
        <v>556</v>
      </c>
      <c r="B10" s="394" t="s">
        <v>515</v>
      </c>
      <c r="C10" s="515">
        <v>30</v>
      </c>
      <c r="D10" s="394">
        <v>30</v>
      </c>
      <c r="E10" s="394">
        <v>55</v>
      </c>
    </row>
    <row r="11" spans="1:5" ht="12.75">
      <c r="A11" s="509" t="s">
        <v>516</v>
      </c>
      <c r="B11" s="394" t="s">
        <v>515</v>
      </c>
      <c r="C11" s="515">
        <v>20</v>
      </c>
      <c r="D11" s="394">
        <v>20</v>
      </c>
      <c r="E11" s="394">
        <v>20</v>
      </c>
    </row>
    <row r="12" spans="1:5" ht="12.75">
      <c r="A12" s="509" t="s">
        <v>517</v>
      </c>
      <c r="B12" s="394" t="s">
        <v>515</v>
      </c>
      <c r="C12" s="515">
        <v>30</v>
      </c>
      <c r="D12" s="394">
        <v>30</v>
      </c>
      <c r="E12" s="394">
        <v>10</v>
      </c>
    </row>
    <row r="13" spans="1:5" ht="12.75">
      <c r="A13" s="509" t="s">
        <v>557</v>
      </c>
      <c r="B13" s="394" t="s">
        <v>558</v>
      </c>
      <c r="C13" s="514"/>
      <c r="D13" s="394"/>
      <c r="E13" s="394">
        <v>50</v>
      </c>
    </row>
    <row r="14" spans="1:5" ht="12.75">
      <c r="A14" s="509" t="s">
        <v>559</v>
      </c>
      <c r="B14" s="394" t="s">
        <v>558</v>
      </c>
      <c r="C14" s="394"/>
      <c r="D14" s="394"/>
      <c r="E14" s="394">
        <v>10</v>
      </c>
    </row>
    <row r="15" spans="1:5" ht="12.75">
      <c r="A15" s="509"/>
      <c r="B15" s="394"/>
      <c r="C15" s="394"/>
      <c r="D15" s="394"/>
      <c r="E15" s="394"/>
    </row>
    <row r="16" spans="1:5" ht="12.75">
      <c r="A16" s="509"/>
      <c r="B16" s="394"/>
      <c r="C16" s="394"/>
      <c r="D16" s="394"/>
      <c r="E16" s="394"/>
    </row>
    <row r="17" spans="1:5" ht="12.75">
      <c r="A17" s="509"/>
      <c r="B17" s="394"/>
      <c r="C17" s="394"/>
      <c r="D17" s="394"/>
      <c r="E17" s="394"/>
    </row>
    <row r="18" spans="1:5" ht="12.75">
      <c r="A18" s="509"/>
      <c r="B18" s="394"/>
      <c r="C18" s="394"/>
      <c r="D18" s="394"/>
      <c r="E18" s="394"/>
    </row>
    <row r="19" spans="1:5" ht="12.75">
      <c r="A19" s="509"/>
      <c r="B19" s="394"/>
      <c r="C19" s="394"/>
      <c r="D19" s="394"/>
      <c r="E19" s="394"/>
    </row>
    <row r="20" spans="1:5" ht="12.75">
      <c r="A20" s="509"/>
      <c r="B20" s="394"/>
      <c r="C20" s="394"/>
      <c r="D20" s="394"/>
      <c r="E20" s="394"/>
    </row>
    <row r="21" spans="1:5" ht="12.75">
      <c r="A21" s="509"/>
      <c r="B21" s="394"/>
      <c r="C21" s="394"/>
      <c r="D21" s="394"/>
      <c r="E21" s="394"/>
    </row>
    <row r="22" spans="1:5" ht="12.75">
      <c r="A22" s="509"/>
      <c r="B22" s="394"/>
      <c r="C22" s="394"/>
      <c r="D22" s="394"/>
      <c r="E22" s="394"/>
    </row>
    <row r="23" spans="1:5" ht="12.75">
      <c r="A23" s="509"/>
      <c r="B23" s="394"/>
      <c r="C23" s="394"/>
      <c r="D23" s="394"/>
      <c r="E23" s="394"/>
    </row>
    <row r="24" spans="1:5" ht="12.75">
      <c r="A24" s="509"/>
      <c r="B24" s="394"/>
      <c r="C24" s="394"/>
      <c r="D24" s="394"/>
      <c r="E24" s="394"/>
    </row>
    <row r="25" spans="1:5" ht="12.75">
      <c r="A25" s="509"/>
      <c r="B25" s="394"/>
      <c r="C25" s="394"/>
      <c r="D25" s="394"/>
      <c r="E25" s="394"/>
    </row>
    <row r="26" spans="1:5" ht="12.75">
      <c r="A26" s="509"/>
      <c r="B26" s="394"/>
      <c r="C26" s="394"/>
      <c r="D26" s="394"/>
      <c r="E26" s="394"/>
    </row>
    <row r="27" spans="1:5" ht="12.75">
      <c r="A27" s="509"/>
      <c r="B27" s="394"/>
      <c r="C27" s="394"/>
      <c r="D27" s="394"/>
      <c r="E27" s="394"/>
    </row>
    <row r="28" spans="1:5" ht="12.75">
      <c r="A28" s="509"/>
      <c r="B28" s="394"/>
      <c r="C28" s="394"/>
      <c r="D28" s="394"/>
      <c r="E28" s="394"/>
    </row>
    <row r="29" spans="1:5" ht="12.75">
      <c r="A29" s="509"/>
      <c r="B29" s="394"/>
      <c r="C29" s="394"/>
      <c r="D29" s="394"/>
      <c r="E29" s="394"/>
    </row>
    <row r="30" spans="1:5" ht="12.75">
      <c r="A30" s="509"/>
      <c r="B30" s="394"/>
      <c r="C30" s="394"/>
      <c r="D30" s="394"/>
      <c r="E30" s="394"/>
    </row>
    <row r="31" spans="1:5" ht="12.75">
      <c r="A31" s="509"/>
      <c r="B31" s="394"/>
      <c r="C31" s="394"/>
      <c r="D31" s="394"/>
      <c r="E31" s="394"/>
    </row>
    <row r="32" spans="1:5" ht="12.75">
      <c r="A32" s="509"/>
      <c r="B32" s="394"/>
      <c r="C32" s="394"/>
      <c r="D32" s="394"/>
      <c r="E32" s="394"/>
    </row>
    <row r="33" spans="1:5" ht="19.5">
      <c r="A33" s="512" t="s">
        <v>82</v>
      </c>
      <c r="B33" s="513"/>
      <c r="C33" s="395">
        <v>450</v>
      </c>
      <c r="D33" s="395">
        <v>450</v>
      </c>
      <c r="E33" s="395">
        <f>SUM(E8:E32)</f>
        <v>486</v>
      </c>
    </row>
    <row r="34" spans="1:5" ht="12.75">
      <c r="A34" s="206"/>
      <c r="B34" s="206"/>
      <c r="C34" s="206"/>
      <c r="D34" s="206"/>
      <c r="E34" s="206"/>
    </row>
    <row r="35" spans="1:5" ht="12.75">
      <c r="A35" s="648" t="s">
        <v>399</v>
      </c>
      <c r="B35" s="649"/>
      <c r="C35" s="649"/>
      <c r="D35" s="393"/>
      <c r="E35" s="393"/>
    </row>
    <row r="36" spans="1:5" ht="12.75">
      <c r="A36" s="556"/>
      <c r="B36" s="556"/>
      <c r="C36" s="556"/>
      <c r="D36" s="9"/>
      <c r="E36" s="9"/>
    </row>
  </sheetData>
  <mergeCells count="4">
    <mergeCell ref="C6:E6"/>
    <mergeCell ref="A4:C4"/>
    <mergeCell ref="A35:C36"/>
    <mergeCell ref="C5:E5"/>
  </mergeCells>
  <printOptions headings="1"/>
  <pageMargins left="0.75" right="0.75" top="1" bottom="1" header="0.5" footer="0.5"/>
  <pageSetup horizontalDpi="600" verticalDpi="600" orientation="portrait" paperSize="9" scale="9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unka25">
    <tabColor indexed="22"/>
  </sheetPr>
  <dimension ref="A1:L32"/>
  <sheetViews>
    <sheetView zoomScaleSheetLayoutView="100" workbookViewId="0" topLeftCell="A1">
      <selection activeCell="E3" sqref="E3:J3"/>
    </sheetView>
  </sheetViews>
  <sheetFormatPr defaultColWidth="9.140625" defaultRowHeight="12.75"/>
  <cols>
    <col min="1" max="1" width="45.421875" style="0" customWidth="1"/>
    <col min="2" max="2" width="8.57421875" style="0" customWidth="1"/>
    <col min="4" max="4" width="8.7109375" style="0" customWidth="1"/>
    <col min="6" max="6" width="9.8515625" style="0" customWidth="1"/>
    <col min="7" max="9" width="8.00390625" style="0" customWidth="1"/>
  </cols>
  <sheetData>
    <row r="1" spans="1:9" ht="15">
      <c r="A1" s="651" t="s">
        <v>460</v>
      </c>
      <c r="B1" s="651"/>
      <c r="C1" s="651"/>
      <c r="D1" s="651"/>
      <c r="E1" s="651"/>
      <c r="F1" s="651"/>
      <c r="G1" s="651"/>
      <c r="H1" s="651"/>
      <c r="I1" s="651"/>
    </row>
    <row r="3" spans="5:10" ht="12.75">
      <c r="E3" s="538" t="s">
        <v>587</v>
      </c>
      <c r="F3" s="538"/>
      <c r="G3" s="538"/>
      <c r="H3" s="538"/>
      <c r="I3" s="538"/>
      <c r="J3" s="538"/>
    </row>
    <row r="4" spans="1:12" ht="32.25" customHeight="1">
      <c r="A4" s="15" t="s">
        <v>40</v>
      </c>
      <c r="B4" s="652" t="s">
        <v>95</v>
      </c>
      <c r="C4" s="653"/>
      <c r="D4" s="654"/>
      <c r="E4" s="652" t="s">
        <v>96</v>
      </c>
      <c r="F4" s="653"/>
      <c r="G4" s="654"/>
      <c r="H4" s="652" t="s">
        <v>547</v>
      </c>
      <c r="I4" s="653"/>
      <c r="J4" s="654"/>
      <c r="K4" s="52"/>
      <c r="L4" s="52"/>
    </row>
    <row r="5" spans="1:12" ht="25.5" customHeight="1" hidden="1">
      <c r="A5" s="16" t="s">
        <v>377</v>
      </c>
      <c r="B5" s="494" t="s">
        <v>377</v>
      </c>
      <c r="C5" s="218"/>
      <c r="D5" s="218"/>
      <c r="E5" s="494">
        <v>0</v>
      </c>
      <c r="F5" s="218"/>
      <c r="G5" s="218"/>
      <c r="H5" s="218"/>
      <c r="I5" s="218"/>
      <c r="J5" s="218"/>
      <c r="K5" s="18"/>
      <c r="L5" s="52"/>
    </row>
    <row r="6" spans="1:12" ht="25.5" customHeight="1">
      <c r="A6" s="16"/>
      <c r="B6" s="494" t="s">
        <v>548</v>
      </c>
      <c r="C6" s="218" t="s">
        <v>549</v>
      </c>
      <c r="D6" s="218" t="s">
        <v>543</v>
      </c>
      <c r="E6" s="494" t="s">
        <v>548</v>
      </c>
      <c r="F6" s="218" t="s">
        <v>549</v>
      </c>
      <c r="G6" s="218" t="s">
        <v>543</v>
      </c>
      <c r="H6" s="494" t="s">
        <v>548</v>
      </c>
      <c r="I6" s="218" t="s">
        <v>549</v>
      </c>
      <c r="J6" s="218" t="s">
        <v>543</v>
      </c>
      <c r="K6" s="18"/>
      <c r="L6" s="52"/>
    </row>
    <row r="7" spans="1:12" ht="25.5" customHeight="1">
      <c r="A7" s="16" t="s">
        <v>378</v>
      </c>
      <c r="B7" s="494">
        <v>1</v>
      </c>
      <c r="C7" s="494">
        <v>1</v>
      </c>
      <c r="D7" s="494">
        <v>1</v>
      </c>
      <c r="E7" s="494">
        <v>0</v>
      </c>
      <c r="F7" s="494">
        <v>0</v>
      </c>
      <c r="G7" s="494">
        <v>0</v>
      </c>
      <c r="H7" s="218">
        <v>1</v>
      </c>
      <c r="I7" s="218">
        <v>1</v>
      </c>
      <c r="J7" s="218">
        <v>1</v>
      </c>
      <c r="K7" s="18"/>
      <c r="L7" s="52"/>
    </row>
    <row r="8" spans="1:12" ht="30.75" customHeight="1">
      <c r="A8" s="160" t="s">
        <v>518</v>
      </c>
      <c r="B8" s="495">
        <v>1</v>
      </c>
      <c r="C8" s="495">
        <v>1</v>
      </c>
      <c r="D8" s="495">
        <v>1</v>
      </c>
      <c r="E8" s="495">
        <v>2</v>
      </c>
      <c r="F8" s="495">
        <v>3</v>
      </c>
      <c r="G8" s="495">
        <v>3</v>
      </c>
      <c r="H8" s="496">
        <v>3</v>
      </c>
      <c r="I8" s="496">
        <v>4</v>
      </c>
      <c r="J8" s="496">
        <v>4</v>
      </c>
      <c r="K8" s="18"/>
      <c r="L8" s="52"/>
    </row>
    <row r="9" spans="1:12" s="94" customFormat="1" ht="29.25" customHeight="1">
      <c r="A9" s="16" t="s">
        <v>2</v>
      </c>
      <c r="B9" s="497">
        <v>1</v>
      </c>
      <c r="C9" s="497">
        <v>1</v>
      </c>
      <c r="D9" s="497">
        <v>1</v>
      </c>
      <c r="E9" s="385">
        <v>0</v>
      </c>
      <c r="F9" s="385">
        <v>0</v>
      </c>
      <c r="G9" s="385">
        <v>0</v>
      </c>
      <c r="H9" s="218">
        <v>1</v>
      </c>
      <c r="I9" s="218">
        <v>1</v>
      </c>
      <c r="J9" s="218">
        <v>1</v>
      </c>
      <c r="K9" s="58"/>
      <c r="L9" s="162"/>
    </row>
    <row r="10" spans="1:12" ht="30" customHeight="1">
      <c r="A10" s="161"/>
      <c r="B10" s="498"/>
      <c r="C10" s="498"/>
      <c r="D10" s="498"/>
      <c r="E10" s="498"/>
      <c r="F10" s="498"/>
      <c r="G10" s="498"/>
      <c r="H10" s="499"/>
      <c r="I10" s="499"/>
      <c r="J10" s="499"/>
      <c r="K10" s="18"/>
      <c r="L10" s="52"/>
    </row>
    <row r="11" spans="1:12" ht="27" customHeight="1">
      <c r="A11" s="204"/>
      <c r="B11" s="385"/>
      <c r="C11" s="385"/>
      <c r="D11" s="385"/>
      <c r="E11" s="385"/>
      <c r="F11" s="385"/>
      <c r="G11" s="385"/>
      <c r="H11" s="218"/>
      <c r="I11" s="218"/>
      <c r="J11" s="218"/>
      <c r="K11" s="18"/>
      <c r="L11" s="52"/>
    </row>
    <row r="12" spans="1:12" ht="28.5" customHeight="1">
      <c r="A12" s="16"/>
      <c r="B12" s="385"/>
      <c r="C12" s="385"/>
      <c r="D12" s="385"/>
      <c r="E12" s="385"/>
      <c r="F12" s="385"/>
      <c r="G12" s="385"/>
      <c r="H12" s="218"/>
      <c r="I12" s="218"/>
      <c r="J12" s="218"/>
      <c r="K12" s="18"/>
      <c r="L12" s="52"/>
    </row>
    <row r="13" spans="1:12" ht="30" customHeight="1">
      <c r="A13" s="16"/>
      <c r="B13" s="385"/>
      <c r="C13" s="385"/>
      <c r="D13" s="385"/>
      <c r="E13" s="385"/>
      <c r="F13" s="385"/>
      <c r="G13" s="385"/>
      <c r="H13" s="218"/>
      <c r="I13" s="218"/>
      <c r="J13" s="218"/>
      <c r="K13" s="18"/>
      <c r="L13" s="52"/>
    </row>
    <row r="14" spans="1:12" ht="33" customHeight="1">
      <c r="A14" s="16" t="s">
        <v>379</v>
      </c>
      <c r="B14" s="385"/>
      <c r="C14" s="385"/>
      <c r="D14" s="385"/>
      <c r="E14" s="385"/>
      <c r="F14" s="385"/>
      <c r="G14" s="385"/>
      <c r="H14" s="218"/>
      <c r="I14" s="218"/>
      <c r="J14" s="218"/>
      <c r="K14" s="18"/>
      <c r="L14" s="52"/>
    </row>
    <row r="15" spans="1:12" ht="30" customHeight="1">
      <c r="A15" s="53" t="s">
        <v>82</v>
      </c>
      <c r="B15" s="500">
        <f aca="true" t="shared" si="0" ref="B15:G15">SUM(B5:B14)</f>
        <v>3</v>
      </c>
      <c r="C15" s="500">
        <f t="shared" si="0"/>
        <v>3</v>
      </c>
      <c r="D15" s="500">
        <f t="shared" si="0"/>
        <v>3</v>
      </c>
      <c r="E15" s="500">
        <f t="shared" si="0"/>
        <v>2</v>
      </c>
      <c r="F15" s="500">
        <f t="shared" si="0"/>
        <v>3</v>
      </c>
      <c r="G15" s="500">
        <f t="shared" si="0"/>
        <v>3</v>
      </c>
      <c r="H15" s="501">
        <v>5</v>
      </c>
      <c r="I15" s="501">
        <v>6</v>
      </c>
      <c r="J15" s="501">
        <v>6</v>
      </c>
      <c r="K15" s="18"/>
      <c r="L15" s="52"/>
    </row>
    <row r="16" spans="1:12" ht="12.7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52"/>
    </row>
    <row r="17" spans="1:12" ht="12.7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52"/>
    </row>
    <row r="18" spans="1:12" ht="12.7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52"/>
    </row>
    <row r="19" spans="1:12" ht="12.7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52"/>
    </row>
    <row r="20" spans="1:12" ht="12.7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52"/>
    </row>
    <row r="21" spans="1:12" ht="12.7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52"/>
    </row>
    <row r="22" spans="1:12" ht="12.7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52"/>
    </row>
    <row r="23" spans="1:12" ht="12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52"/>
    </row>
    <row r="24" spans="1:12" ht="12.7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52"/>
    </row>
    <row r="25" spans="1:12" ht="12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52"/>
    </row>
    <row r="26" spans="1:12" ht="12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52"/>
    </row>
    <row r="27" spans="1:12" ht="12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52"/>
    </row>
    <row r="28" spans="1:12" ht="12.7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52"/>
    </row>
    <row r="29" spans="1:11" ht="12.7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</row>
    <row r="30" spans="1:11" ht="12.75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</row>
    <row r="31" spans="1:11" ht="12.75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</row>
    <row r="32" spans="1:11" ht="12.7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</row>
  </sheetData>
  <mergeCells count="5">
    <mergeCell ref="A1:I1"/>
    <mergeCell ref="B4:D4"/>
    <mergeCell ref="E4:G4"/>
    <mergeCell ref="H4:J4"/>
    <mergeCell ref="E3:J3"/>
  </mergeCells>
  <printOptions headings="1"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unka26">
    <tabColor indexed="51"/>
  </sheetPr>
  <dimension ref="A1:P48"/>
  <sheetViews>
    <sheetView workbookViewId="0" topLeftCell="A1">
      <selection activeCell="A17" sqref="A17:N17"/>
    </sheetView>
  </sheetViews>
  <sheetFormatPr defaultColWidth="9.140625" defaultRowHeight="12.75"/>
  <cols>
    <col min="1" max="1" width="17.57421875" style="26" customWidth="1"/>
    <col min="2" max="2" width="8.7109375" style="26" customWidth="1"/>
    <col min="3" max="3" width="9.00390625" style="26" customWidth="1"/>
    <col min="4" max="4" width="8.7109375" style="26" customWidth="1"/>
    <col min="5" max="5" width="8.28125" style="26" customWidth="1"/>
    <col min="6" max="6" width="8.8515625" style="26" customWidth="1"/>
    <col min="7" max="7" width="8.00390625" style="26" customWidth="1"/>
    <col min="8" max="8" width="0.71875" style="26" customWidth="1"/>
    <col min="9" max="9" width="18.140625" style="26" customWidth="1"/>
    <col min="10" max="10" width="9.140625" style="26" customWidth="1"/>
    <col min="11" max="11" width="8.421875" style="26" customWidth="1"/>
    <col min="12" max="12" width="9.00390625" style="26" customWidth="1"/>
    <col min="13" max="13" width="8.8515625" style="26" customWidth="1"/>
    <col min="14" max="14" width="8.28125" style="26" customWidth="1"/>
    <col min="15" max="15" width="8.57421875" style="26" customWidth="1"/>
    <col min="16" max="16384" width="9.00390625" style="26" customWidth="1"/>
  </cols>
  <sheetData>
    <row r="1" spans="1:16" s="209" customFormat="1" ht="46.5" customHeight="1">
      <c r="A1" s="572" t="s">
        <v>461</v>
      </c>
      <c r="B1" s="572"/>
      <c r="C1" s="572"/>
      <c r="D1" s="572"/>
      <c r="E1" s="572"/>
      <c r="F1" s="572"/>
      <c r="G1" s="572"/>
      <c r="H1" s="572"/>
      <c r="I1" s="572"/>
      <c r="J1" s="566"/>
      <c r="K1" s="566"/>
      <c r="L1" s="566"/>
      <c r="M1" s="566"/>
      <c r="N1" s="566"/>
      <c r="O1" s="566"/>
      <c r="P1" s="25"/>
    </row>
    <row r="2" spans="1:16" ht="27.75" customHeight="1">
      <c r="A2" s="669" t="s">
        <v>380</v>
      </c>
      <c r="B2" s="670"/>
      <c r="C2" s="670"/>
      <c r="D2" s="670"/>
      <c r="E2" s="670"/>
      <c r="F2" s="670"/>
      <c r="G2" s="670"/>
      <c r="H2" s="670"/>
      <c r="I2" s="670"/>
      <c r="J2" s="670"/>
      <c r="K2" s="670"/>
      <c r="L2" s="670"/>
      <c r="M2" s="670"/>
      <c r="N2" s="670"/>
      <c r="O2" s="670"/>
      <c r="P2" s="25"/>
    </row>
    <row r="3" spans="1:16" ht="18.75" customHeight="1">
      <c r="A3" s="667"/>
      <c r="B3" s="667"/>
      <c r="C3" s="667"/>
      <c r="D3" s="667"/>
      <c r="E3" s="667"/>
      <c r="F3" s="667"/>
      <c r="G3" s="667"/>
      <c r="H3" s="27"/>
      <c r="I3" s="668" t="s">
        <v>588</v>
      </c>
      <c r="J3" s="668"/>
      <c r="K3" s="668"/>
      <c r="L3" s="668"/>
      <c r="M3" s="668"/>
      <c r="N3" s="668"/>
      <c r="O3" s="668"/>
      <c r="P3" s="25"/>
    </row>
    <row r="4" spans="1:16" ht="30" customHeight="1">
      <c r="A4" s="28" t="s">
        <v>66</v>
      </c>
      <c r="B4" s="29" t="s">
        <v>67</v>
      </c>
      <c r="C4" s="29" t="s">
        <v>67</v>
      </c>
      <c r="D4" s="29" t="s">
        <v>67</v>
      </c>
      <c r="E4" s="29" t="s">
        <v>67</v>
      </c>
      <c r="F4" s="29" t="s">
        <v>67</v>
      </c>
      <c r="G4" s="29" t="s">
        <v>67</v>
      </c>
      <c r="H4" s="30"/>
      <c r="I4" s="28" t="s">
        <v>68</v>
      </c>
      <c r="J4" s="29" t="s">
        <v>67</v>
      </c>
      <c r="K4" s="29" t="s">
        <v>67</v>
      </c>
      <c r="L4" s="29" t="s">
        <v>67</v>
      </c>
      <c r="M4" s="29" t="s">
        <v>67</v>
      </c>
      <c r="N4" s="29" t="s">
        <v>67</v>
      </c>
      <c r="O4" s="29" t="s">
        <v>67</v>
      </c>
      <c r="P4" s="25"/>
    </row>
    <row r="5" spans="1:16" ht="39" customHeight="1">
      <c r="A5" s="31" t="s">
        <v>69</v>
      </c>
      <c r="B5" s="32"/>
      <c r="C5" s="32"/>
      <c r="D5" s="32"/>
      <c r="E5" s="32"/>
      <c r="F5" s="32"/>
      <c r="G5" s="32"/>
      <c r="H5" s="33"/>
      <c r="I5" s="34" t="s">
        <v>70</v>
      </c>
      <c r="J5" s="32"/>
      <c r="K5" s="32"/>
      <c r="L5" s="32"/>
      <c r="M5" s="32"/>
      <c r="N5" s="32"/>
      <c r="O5" s="32"/>
      <c r="P5" s="25"/>
    </row>
    <row r="6" spans="1:16" ht="48.75" customHeight="1">
      <c r="A6" s="35" t="s">
        <v>71</v>
      </c>
      <c r="B6" s="32"/>
      <c r="C6" s="32"/>
      <c r="D6" s="32"/>
      <c r="E6" s="32"/>
      <c r="F6" s="32"/>
      <c r="G6" s="32"/>
      <c r="H6" s="33"/>
      <c r="I6" s="36" t="s">
        <v>72</v>
      </c>
      <c r="J6" s="32"/>
      <c r="K6" s="32"/>
      <c r="L6" s="32"/>
      <c r="M6" s="32"/>
      <c r="N6" s="32"/>
      <c r="O6" s="32"/>
      <c r="P6" s="25"/>
    </row>
    <row r="7" spans="1:16" ht="40.5" customHeight="1">
      <c r="A7" s="37" t="s">
        <v>54</v>
      </c>
      <c r="B7" s="32"/>
      <c r="C7" s="32"/>
      <c r="D7" s="32"/>
      <c r="E7" s="32"/>
      <c r="F7" s="32"/>
      <c r="G7" s="32"/>
      <c r="H7" s="33"/>
      <c r="I7" s="36" t="s">
        <v>73</v>
      </c>
      <c r="J7" s="32"/>
      <c r="K7" s="32"/>
      <c r="L7" s="32"/>
      <c r="M7" s="32"/>
      <c r="N7" s="32"/>
      <c r="O7" s="32"/>
      <c r="P7" s="25"/>
    </row>
    <row r="8" spans="1:16" ht="40.5" customHeight="1">
      <c r="A8" s="37" t="s">
        <v>74</v>
      </c>
      <c r="B8" s="32"/>
      <c r="C8" s="32"/>
      <c r="D8" s="32"/>
      <c r="E8" s="32"/>
      <c r="F8" s="32"/>
      <c r="G8" s="32"/>
      <c r="H8" s="33"/>
      <c r="I8" s="38" t="s">
        <v>75</v>
      </c>
      <c r="J8" s="32"/>
      <c r="K8" s="32"/>
      <c r="L8" s="32"/>
      <c r="M8" s="32"/>
      <c r="N8" s="32"/>
      <c r="O8" s="32"/>
      <c r="P8" s="25"/>
    </row>
    <row r="9" spans="1:16" ht="25.5" customHeight="1">
      <c r="A9" s="37" t="s">
        <v>57</v>
      </c>
      <c r="B9" s="32"/>
      <c r="C9" s="32"/>
      <c r="D9" s="32"/>
      <c r="E9" s="32"/>
      <c r="F9" s="32"/>
      <c r="G9" s="32"/>
      <c r="H9" s="33"/>
      <c r="I9" s="38" t="s">
        <v>76</v>
      </c>
      <c r="J9" s="32"/>
      <c r="K9" s="32"/>
      <c r="L9" s="32"/>
      <c r="M9" s="32"/>
      <c r="N9" s="32"/>
      <c r="O9" s="32"/>
      <c r="P9" s="25"/>
    </row>
    <row r="10" spans="1:16" ht="27" customHeight="1">
      <c r="A10" s="37" t="s">
        <v>58</v>
      </c>
      <c r="B10" s="32"/>
      <c r="C10" s="32"/>
      <c r="D10" s="32"/>
      <c r="E10" s="32"/>
      <c r="F10" s="32"/>
      <c r="G10" s="32"/>
      <c r="H10" s="33"/>
      <c r="I10" s="36" t="s">
        <v>77</v>
      </c>
      <c r="J10" s="32"/>
      <c r="K10" s="32"/>
      <c r="L10" s="32"/>
      <c r="M10" s="32"/>
      <c r="N10" s="32"/>
      <c r="O10" s="32"/>
      <c r="P10" s="25"/>
    </row>
    <row r="11" spans="1:16" ht="48">
      <c r="A11" s="37" t="s">
        <v>78</v>
      </c>
      <c r="B11" s="32"/>
      <c r="C11" s="32"/>
      <c r="D11" s="32"/>
      <c r="E11" s="32"/>
      <c r="F11" s="32"/>
      <c r="G11" s="32"/>
      <c r="H11" s="33"/>
      <c r="I11" s="36" t="s">
        <v>79</v>
      </c>
      <c r="J11" s="32"/>
      <c r="K11" s="32"/>
      <c r="L11" s="32"/>
      <c r="M11" s="32"/>
      <c r="N11" s="32"/>
      <c r="O11" s="32"/>
      <c r="P11" s="25"/>
    </row>
    <row r="12" spans="1:16" ht="24">
      <c r="A12" s="37" t="s">
        <v>80</v>
      </c>
      <c r="B12" s="32"/>
      <c r="C12" s="32"/>
      <c r="D12" s="32"/>
      <c r="E12" s="32"/>
      <c r="F12" s="32"/>
      <c r="G12" s="32"/>
      <c r="H12" s="33"/>
      <c r="I12" s="33"/>
      <c r="J12" s="32"/>
      <c r="K12" s="32"/>
      <c r="L12" s="32"/>
      <c r="M12" s="32"/>
      <c r="N12" s="32"/>
      <c r="O12" s="32"/>
      <c r="P12" s="25"/>
    </row>
    <row r="13" spans="1:16" ht="24" customHeight="1">
      <c r="A13" s="39" t="s">
        <v>81</v>
      </c>
      <c r="B13" s="40"/>
      <c r="C13" s="40"/>
      <c r="D13" s="40"/>
      <c r="E13" s="40"/>
      <c r="F13" s="40"/>
      <c r="G13" s="40"/>
      <c r="H13" s="41"/>
      <c r="I13" s="41"/>
      <c r="J13" s="40"/>
      <c r="K13" s="40"/>
      <c r="L13" s="40"/>
      <c r="M13" s="40"/>
      <c r="N13" s="40"/>
      <c r="O13" s="40"/>
      <c r="P13" s="25"/>
    </row>
    <row r="14" spans="1:16" ht="30" customHeight="1">
      <c r="A14" s="42" t="s">
        <v>82</v>
      </c>
      <c r="B14" s="43">
        <v>0</v>
      </c>
      <c r="C14" s="43"/>
      <c r="D14" s="43"/>
      <c r="E14" s="43"/>
      <c r="F14" s="43"/>
      <c r="G14" s="43"/>
      <c r="H14" s="44"/>
      <c r="I14" s="42" t="s">
        <v>82</v>
      </c>
      <c r="J14" s="43"/>
      <c r="K14" s="43"/>
      <c r="L14" s="43"/>
      <c r="M14" s="43"/>
      <c r="N14" s="43"/>
      <c r="O14" s="43">
        <v>0</v>
      </c>
      <c r="P14" s="25"/>
    </row>
    <row r="15" spans="1:16" ht="30" customHeight="1">
      <c r="A15" s="45"/>
      <c r="B15" s="46"/>
      <c r="C15" s="46"/>
      <c r="D15" s="46"/>
      <c r="E15" s="46"/>
      <c r="F15" s="46"/>
      <c r="G15" s="46"/>
      <c r="H15" s="47"/>
      <c r="I15" s="45"/>
      <c r="J15" s="46"/>
      <c r="K15" s="46"/>
      <c r="L15" s="46"/>
      <c r="M15" s="46"/>
      <c r="N15" s="46"/>
      <c r="O15" s="46"/>
      <c r="P15" s="25"/>
    </row>
    <row r="16" spans="1:16" ht="30" customHeight="1">
      <c r="A16" s="662" t="s">
        <v>83</v>
      </c>
      <c r="B16" s="663"/>
      <c r="C16" s="663"/>
      <c r="D16" s="663"/>
      <c r="E16" s="663"/>
      <c r="F16" s="663"/>
      <c r="G16" s="663"/>
      <c r="H16" s="663"/>
      <c r="I16" s="663"/>
      <c r="J16" s="663"/>
      <c r="K16" s="663"/>
      <c r="L16" s="663"/>
      <c r="M16" s="663"/>
      <c r="N16" s="663"/>
      <c r="O16" s="663"/>
      <c r="P16" s="25"/>
    </row>
    <row r="17" spans="1:16" ht="33" customHeight="1">
      <c r="A17" s="665" t="s">
        <v>589</v>
      </c>
      <c r="B17" s="666"/>
      <c r="C17" s="666"/>
      <c r="D17" s="666"/>
      <c r="E17" s="666"/>
      <c r="F17" s="666"/>
      <c r="G17" s="666"/>
      <c r="H17" s="666"/>
      <c r="I17" s="666"/>
      <c r="J17" s="666"/>
      <c r="K17" s="666"/>
      <c r="L17" s="666"/>
      <c r="M17" s="666"/>
      <c r="N17" s="666"/>
      <c r="O17" s="48"/>
      <c r="P17" s="25"/>
    </row>
    <row r="18" spans="1:15" ht="22.5" customHeight="1">
      <c r="A18" s="664" t="s">
        <v>84</v>
      </c>
      <c r="B18" s="664"/>
      <c r="C18" s="664"/>
      <c r="D18" s="664"/>
      <c r="E18" s="664"/>
      <c r="F18" s="661" t="s">
        <v>85</v>
      </c>
      <c r="G18" s="661"/>
      <c r="H18" s="661"/>
      <c r="I18" s="49" t="s">
        <v>86</v>
      </c>
      <c r="J18" s="49" t="s">
        <v>86</v>
      </c>
      <c r="K18" s="49"/>
      <c r="L18" s="49" t="s">
        <v>86</v>
      </c>
      <c r="M18" s="49"/>
      <c r="N18" s="49" t="s">
        <v>86</v>
      </c>
      <c r="O18" s="49"/>
    </row>
    <row r="19" spans="1:15" ht="22.5" customHeight="1">
      <c r="A19" s="655" t="s">
        <v>87</v>
      </c>
      <c r="B19" s="655"/>
      <c r="C19" s="655"/>
      <c r="D19" s="655"/>
      <c r="E19" s="655"/>
      <c r="F19" s="655"/>
      <c r="G19" s="655"/>
      <c r="H19" s="655"/>
      <c r="I19" s="17"/>
      <c r="J19" s="655"/>
      <c r="K19" s="655"/>
      <c r="L19" s="655"/>
      <c r="M19" s="655"/>
      <c r="N19" s="655"/>
      <c r="O19" s="655"/>
    </row>
    <row r="20" spans="1:15" ht="24.75" customHeight="1">
      <c r="A20" s="655" t="s">
        <v>88</v>
      </c>
      <c r="B20" s="655"/>
      <c r="C20" s="655"/>
      <c r="D20" s="655"/>
      <c r="E20" s="655"/>
      <c r="F20" s="655"/>
      <c r="G20" s="655"/>
      <c r="H20" s="655"/>
      <c r="I20" s="17"/>
      <c r="J20" s="655"/>
      <c r="K20" s="655"/>
      <c r="L20" s="655"/>
      <c r="M20" s="655"/>
      <c r="N20" s="655"/>
      <c r="O20" s="655"/>
    </row>
    <row r="21" spans="1:15" ht="24.75" customHeight="1">
      <c r="A21" s="655" t="s">
        <v>89</v>
      </c>
      <c r="B21" s="655"/>
      <c r="C21" s="655"/>
      <c r="D21" s="655"/>
      <c r="E21" s="655"/>
      <c r="F21" s="655"/>
      <c r="G21" s="655"/>
      <c r="H21" s="655"/>
      <c r="I21" s="17"/>
      <c r="J21" s="655"/>
      <c r="K21" s="655"/>
      <c r="L21" s="655"/>
      <c r="M21" s="655"/>
      <c r="N21" s="655"/>
      <c r="O21" s="655"/>
    </row>
    <row r="22" spans="1:15" ht="24.75" customHeight="1">
      <c r="A22" s="655" t="s">
        <v>90</v>
      </c>
      <c r="B22" s="655"/>
      <c r="C22" s="655"/>
      <c r="D22" s="655"/>
      <c r="E22" s="655"/>
      <c r="F22" s="655"/>
      <c r="G22" s="655"/>
      <c r="H22" s="655"/>
      <c r="I22" s="17"/>
      <c r="J22" s="655"/>
      <c r="K22" s="655"/>
      <c r="L22" s="655"/>
      <c r="M22" s="655"/>
      <c r="N22" s="655"/>
      <c r="O22" s="655"/>
    </row>
    <row r="23" spans="1:15" ht="24" customHeight="1">
      <c r="A23" s="655" t="s">
        <v>91</v>
      </c>
      <c r="B23" s="655"/>
      <c r="C23" s="655"/>
      <c r="D23" s="655"/>
      <c r="E23" s="655"/>
      <c r="F23" s="655"/>
      <c r="G23" s="655"/>
      <c r="H23" s="655"/>
      <c r="I23" s="17"/>
      <c r="J23" s="655"/>
      <c r="K23" s="655"/>
      <c r="L23" s="655"/>
      <c r="M23" s="655"/>
      <c r="N23" s="655"/>
      <c r="O23" s="655"/>
    </row>
    <row r="24" spans="1:15" ht="25.5" customHeight="1">
      <c r="A24" s="656" t="s">
        <v>92</v>
      </c>
      <c r="B24" s="656"/>
      <c r="C24" s="656"/>
      <c r="D24" s="656"/>
      <c r="E24" s="656"/>
      <c r="F24" s="657">
        <v>0</v>
      </c>
      <c r="G24" s="657"/>
      <c r="H24" s="657"/>
      <c r="I24" s="50"/>
      <c r="J24" s="657"/>
      <c r="K24" s="657"/>
      <c r="L24" s="657"/>
      <c r="M24" s="657"/>
      <c r="N24" s="657"/>
      <c r="O24" s="657"/>
    </row>
    <row r="25" spans="1:15" ht="12.75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</row>
    <row r="26" spans="1:15" ht="36" customHeight="1">
      <c r="A26" s="658" t="s">
        <v>93</v>
      </c>
      <c r="B26" s="659"/>
      <c r="C26" s="659"/>
      <c r="D26" s="659"/>
      <c r="E26" s="660"/>
      <c r="F26" s="661" t="s">
        <v>85</v>
      </c>
      <c r="G26" s="661"/>
      <c r="H26" s="661"/>
      <c r="I26" s="49" t="s">
        <v>86</v>
      </c>
      <c r="J26" s="49" t="s">
        <v>86</v>
      </c>
      <c r="K26" s="49"/>
      <c r="L26" s="49" t="s">
        <v>86</v>
      </c>
      <c r="M26" s="49"/>
      <c r="N26" s="49" t="s">
        <v>86</v>
      </c>
      <c r="O26" s="49"/>
    </row>
    <row r="27" spans="1:15" ht="25.5" customHeight="1">
      <c r="A27" s="655" t="s">
        <v>87</v>
      </c>
      <c r="B27" s="655"/>
      <c r="C27" s="655"/>
      <c r="D27" s="655"/>
      <c r="E27" s="655"/>
      <c r="F27" s="655"/>
      <c r="G27" s="655"/>
      <c r="H27" s="655"/>
      <c r="I27" s="17"/>
      <c r="J27" s="655"/>
      <c r="K27" s="655"/>
      <c r="L27" s="655"/>
      <c r="M27" s="655"/>
      <c r="N27" s="655"/>
      <c r="O27" s="655"/>
    </row>
    <row r="28" spans="1:15" ht="27" customHeight="1">
      <c r="A28" s="655" t="s">
        <v>88</v>
      </c>
      <c r="B28" s="655"/>
      <c r="C28" s="655"/>
      <c r="D28" s="655"/>
      <c r="E28" s="655"/>
      <c r="F28" s="655"/>
      <c r="G28" s="655"/>
      <c r="H28" s="655"/>
      <c r="I28" s="17"/>
      <c r="J28" s="655"/>
      <c r="K28" s="655"/>
      <c r="L28" s="655"/>
      <c r="M28" s="655"/>
      <c r="N28" s="655"/>
      <c r="O28" s="655"/>
    </row>
    <row r="29" spans="1:15" ht="26.25" customHeight="1">
      <c r="A29" s="655" t="s">
        <v>89</v>
      </c>
      <c r="B29" s="655"/>
      <c r="C29" s="655"/>
      <c r="D29" s="655"/>
      <c r="E29" s="655"/>
      <c r="F29" s="655"/>
      <c r="G29" s="655"/>
      <c r="H29" s="655"/>
      <c r="I29" s="17"/>
      <c r="J29" s="655"/>
      <c r="K29" s="655"/>
      <c r="L29" s="655"/>
      <c r="M29" s="655"/>
      <c r="N29" s="655"/>
      <c r="O29" s="655"/>
    </row>
    <row r="30" spans="1:15" ht="26.25" customHeight="1">
      <c r="A30" s="655" t="s">
        <v>90</v>
      </c>
      <c r="B30" s="655"/>
      <c r="C30" s="655"/>
      <c r="D30" s="655"/>
      <c r="E30" s="655"/>
      <c r="F30" s="655"/>
      <c r="G30" s="655"/>
      <c r="H30" s="655"/>
      <c r="I30" s="17"/>
      <c r="J30" s="655"/>
      <c r="K30" s="655"/>
      <c r="L30" s="655"/>
      <c r="M30" s="655"/>
      <c r="N30" s="655"/>
      <c r="O30" s="655"/>
    </row>
    <row r="31" spans="1:15" ht="24" customHeight="1">
      <c r="A31" s="655" t="s">
        <v>91</v>
      </c>
      <c r="B31" s="655"/>
      <c r="C31" s="655"/>
      <c r="D31" s="655"/>
      <c r="E31" s="655"/>
      <c r="F31" s="655"/>
      <c r="G31" s="655"/>
      <c r="H31" s="655"/>
      <c r="I31" s="17"/>
      <c r="J31" s="655"/>
      <c r="K31" s="655"/>
      <c r="L31" s="655"/>
      <c r="M31" s="655"/>
      <c r="N31" s="655"/>
      <c r="O31" s="655"/>
    </row>
    <row r="32" spans="1:15" ht="27.75" customHeight="1">
      <c r="A32" s="656" t="s">
        <v>94</v>
      </c>
      <c r="B32" s="656"/>
      <c r="C32" s="656"/>
      <c r="D32" s="656"/>
      <c r="E32" s="656"/>
      <c r="F32" s="657">
        <v>0</v>
      </c>
      <c r="G32" s="657"/>
      <c r="H32" s="657"/>
      <c r="I32" s="50"/>
      <c r="J32" s="657"/>
      <c r="K32" s="657"/>
      <c r="L32" s="657"/>
      <c r="M32" s="657"/>
      <c r="N32" s="657"/>
      <c r="O32" s="657"/>
    </row>
    <row r="33" spans="1:15" ht="12.7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</row>
    <row r="34" spans="1:15" ht="12.7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</row>
    <row r="35" spans="1:15" ht="12.7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</row>
    <row r="36" spans="1:15" ht="12.7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</row>
    <row r="37" spans="1:15" ht="12.7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</row>
    <row r="38" spans="1:15" ht="12.7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</row>
    <row r="39" spans="1:15" ht="12.75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</row>
    <row r="40" spans="1:15" ht="12.7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</row>
    <row r="41" spans="1:15" ht="12.75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</row>
    <row r="42" spans="1:15" ht="12.7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</row>
    <row r="43" spans="1:15" ht="12.7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</row>
    <row r="44" spans="1:15" ht="12.7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</row>
    <row r="45" spans="1:15" ht="12.7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</row>
    <row r="46" spans="1:15" ht="12.7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</row>
    <row r="47" spans="1:15" ht="12.7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</row>
    <row r="48" spans="1:15" ht="12.7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</row>
  </sheetData>
  <mergeCells count="70">
    <mergeCell ref="A3:G3"/>
    <mergeCell ref="I3:O3"/>
    <mergeCell ref="A1:O1"/>
    <mergeCell ref="A2:O2"/>
    <mergeCell ref="A16:O16"/>
    <mergeCell ref="A18:E18"/>
    <mergeCell ref="F18:H18"/>
    <mergeCell ref="A17:N17"/>
    <mergeCell ref="N19:O19"/>
    <mergeCell ref="A20:E20"/>
    <mergeCell ref="F20:H20"/>
    <mergeCell ref="J20:K20"/>
    <mergeCell ref="L20:M20"/>
    <mergeCell ref="N20:O20"/>
    <mergeCell ref="A19:E19"/>
    <mergeCell ref="F19:H19"/>
    <mergeCell ref="J19:K19"/>
    <mergeCell ref="L19:M19"/>
    <mergeCell ref="N21:O21"/>
    <mergeCell ref="A22:E22"/>
    <mergeCell ref="F22:H22"/>
    <mergeCell ref="J22:K22"/>
    <mergeCell ref="L22:M22"/>
    <mergeCell ref="N22:O22"/>
    <mergeCell ref="A21:E21"/>
    <mergeCell ref="F21:H21"/>
    <mergeCell ref="J21:K21"/>
    <mergeCell ref="L21:M21"/>
    <mergeCell ref="N23:O23"/>
    <mergeCell ref="A24:E24"/>
    <mergeCell ref="F24:H24"/>
    <mergeCell ref="J24:K24"/>
    <mergeCell ref="L24:M24"/>
    <mergeCell ref="N24:O24"/>
    <mergeCell ref="A23:E23"/>
    <mergeCell ref="F23:H23"/>
    <mergeCell ref="J23:K23"/>
    <mergeCell ref="L23:M23"/>
    <mergeCell ref="A26:E26"/>
    <mergeCell ref="F26:H26"/>
    <mergeCell ref="A27:E27"/>
    <mergeCell ref="F27:H27"/>
    <mergeCell ref="J27:K27"/>
    <mergeCell ref="L27:M27"/>
    <mergeCell ref="N27:O27"/>
    <mergeCell ref="A28:E28"/>
    <mergeCell ref="F28:H28"/>
    <mergeCell ref="J28:K28"/>
    <mergeCell ref="L28:M28"/>
    <mergeCell ref="N28:O28"/>
    <mergeCell ref="N29:O29"/>
    <mergeCell ref="A30:E30"/>
    <mergeCell ref="F30:H30"/>
    <mergeCell ref="J30:K30"/>
    <mergeCell ref="L30:M30"/>
    <mergeCell ref="N30:O30"/>
    <mergeCell ref="A29:E29"/>
    <mergeCell ref="F29:H29"/>
    <mergeCell ref="J29:K29"/>
    <mergeCell ref="L29:M29"/>
    <mergeCell ref="N31:O31"/>
    <mergeCell ref="A32:E32"/>
    <mergeCell ref="F32:H32"/>
    <mergeCell ref="J32:K32"/>
    <mergeCell ref="L32:M32"/>
    <mergeCell ref="N32:O32"/>
    <mergeCell ref="A31:E31"/>
    <mergeCell ref="F31:H31"/>
    <mergeCell ref="J31:K31"/>
    <mergeCell ref="L31:M31"/>
  </mergeCells>
  <printOptions headings="1"/>
  <pageMargins left="0.3937007874015748" right="0.3937007874015748" top="0.1968503937007874" bottom="0.1968503937007874" header="0.5118110236220472" footer="0.5118110236220472"/>
  <pageSetup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/>
  <dimension ref="A1:H48"/>
  <sheetViews>
    <sheetView tabSelected="1" zoomScaleSheetLayoutView="100" workbookViewId="0" topLeftCell="A1">
      <selection activeCell="I6" sqref="I6"/>
    </sheetView>
  </sheetViews>
  <sheetFormatPr defaultColWidth="9.140625" defaultRowHeight="12.75"/>
  <cols>
    <col min="1" max="1" width="3.00390625" style="0" customWidth="1"/>
    <col min="2" max="2" width="2.8515625" style="0" customWidth="1"/>
    <col min="3" max="3" width="47.140625" style="0" customWidth="1"/>
    <col min="4" max="4" width="13.7109375" style="0" hidden="1" customWidth="1"/>
    <col min="5" max="5" width="9.28125" style="0" hidden="1" customWidth="1"/>
    <col min="6" max="8" width="10.8515625" style="0" customWidth="1"/>
  </cols>
  <sheetData>
    <row r="1" spans="1:8" ht="36" customHeight="1">
      <c r="A1" s="554" t="s">
        <v>441</v>
      </c>
      <c r="B1" s="555"/>
      <c r="C1" s="555"/>
      <c r="D1" s="555"/>
      <c r="E1" s="556"/>
      <c r="F1" s="556"/>
      <c r="G1" s="9"/>
      <c r="H1" s="9"/>
    </row>
    <row r="2" spans="1:8" ht="15.75">
      <c r="A2" s="1"/>
      <c r="C2" s="538" t="s">
        <v>562</v>
      </c>
      <c r="D2" s="538"/>
      <c r="E2" s="538"/>
      <c r="F2" s="538"/>
      <c r="G2" s="538"/>
      <c r="H2" s="538"/>
    </row>
    <row r="3" spans="1:8" ht="48.75" customHeight="1">
      <c r="A3" s="540" t="s">
        <v>40</v>
      </c>
      <c r="B3" s="541"/>
      <c r="C3" s="541"/>
      <c r="D3" s="79" t="s">
        <v>383</v>
      </c>
      <c r="E3" s="79" t="s">
        <v>381</v>
      </c>
      <c r="F3" s="535" t="s">
        <v>538</v>
      </c>
      <c r="G3" s="536"/>
      <c r="H3" s="537"/>
    </row>
    <row r="4" spans="1:8" ht="13.5" customHeight="1">
      <c r="A4" s="10"/>
      <c r="B4" s="387"/>
      <c r="C4" s="387"/>
      <c r="D4" s="79"/>
      <c r="E4" s="79"/>
      <c r="F4" s="79" t="s">
        <v>521</v>
      </c>
      <c r="G4" s="79" t="s">
        <v>539</v>
      </c>
      <c r="H4" s="79" t="s">
        <v>540</v>
      </c>
    </row>
    <row r="5" spans="1:8" ht="39" customHeight="1">
      <c r="A5" s="534" t="s">
        <v>16</v>
      </c>
      <c r="B5" s="551"/>
      <c r="C5" s="551"/>
      <c r="D5" s="14">
        <f>SUM(D6:D10)</f>
        <v>0</v>
      </c>
      <c r="E5" s="14">
        <f>SUM(E6:E10)</f>
        <v>0</v>
      </c>
      <c r="F5" s="14">
        <f>SUM(F6:F10)</f>
        <v>4997</v>
      </c>
      <c r="G5" s="14">
        <v>6021</v>
      </c>
      <c r="H5" s="14">
        <v>5734</v>
      </c>
    </row>
    <row r="6" spans="1:8" ht="33" customHeight="1">
      <c r="A6" s="547"/>
      <c r="B6" s="552" t="s">
        <v>17</v>
      </c>
      <c r="C6" s="553"/>
      <c r="D6" s="3"/>
      <c r="E6" s="3"/>
      <c r="F6" s="3"/>
      <c r="G6" s="3"/>
      <c r="H6" s="3"/>
    </row>
    <row r="7" spans="1:8" ht="17.25" customHeight="1">
      <c r="A7" s="549"/>
      <c r="B7" s="552" t="s">
        <v>18</v>
      </c>
      <c r="C7" s="553"/>
      <c r="D7" s="3"/>
      <c r="E7" s="3"/>
      <c r="F7" s="3">
        <v>4389</v>
      </c>
      <c r="G7" s="3">
        <v>4389</v>
      </c>
      <c r="H7" s="3">
        <v>4224</v>
      </c>
    </row>
    <row r="8" spans="1:8" ht="18.75" customHeight="1">
      <c r="A8" s="549"/>
      <c r="B8" s="552" t="s">
        <v>19</v>
      </c>
      <c r="C8" s="553"/>
      <c r="D8" s="3"/>
      <c r="E8" s="3"/>
      <c r="F8" s="3"/>
      <c r="G8" s="3"/>
      <c r="H8" s="3"/>
    </row>
    <row r="9" spans="1:8" ht="13.5">
      <c r="A9" s="549"/>
      <c r="B9" s="552" t="s">
        <v>20</v>
      </c>
      <c r="C9" s="553"/>
      <c r="D9" s="3"/>
      <c r="E9" s="3"/>
      <c r="F9" s="3">
        <v>568</v>
      </c>
      <c r="G9" s="3">
        <v>603</v>
      </c>
      <c r="H9" s="3">
        <v>463</v>
      </c>
    </row>
    <row r="10" spans="1:8" ht="13.5">
      <c r="A10" s="548"/>
      <c r="B10" s="552" t="s">
        <v>21</v>
      </c>
      <c r="C10" s="553"/>
      <c r="D10" s="3"/>
      <c r="E10" s="3"/>
      <c r="F10" s="3">
        <v>40</v>
      </c>
      <c r="G10" s="3">
        <v>1029</v>
      </c>
      <c r="H10" s="3">
        <v>1047</v>
      </c>
    </row>
    <row r="11" spans="1:8" ht="27.75" customHeight="1">
      <c r="A11" s="542" t="s">
        <v>15</v>
      </c>
      <c r="B11" s="543"/>
      <c r="C11" s="543"/>
      <c r="D11" s="14">
        <f>SUM(D12:D20)</f>
        <v>0</v>
      </c>
      <c r="E11" s="14">
        <f>SUM(E12:E20)</f>
        <v>0</v>
      </c>
      <c r="F11" s="14">
        <f>SUM(F12:F16)</f>
        <v>6168</v>
      </c>
      <c r="G11" s="14">
        <v>18271</v>
      </c>
      <c r="H11" s="14">
        <v>16112</v>
      </c>
    </row>
    <row r="12" spans="1:8" ht="15.75">
      <c r="A12" s="547"/>
      <c r="B12" s="5" t="s">
        <v>14</v>
      </c>
      <c r="C12" s="3"/>
      <c r="D12" s="3"/>
      <c r="E12" s="3"/>
      <c r="F12" s="3"/>
      <c r="G12" s="3">
        <v>92</v>
      </c>
      <c r="H12" s="3">
        <v>93</v>
      </c>
    </row>
    <row r="13" spans="1:8" ht="15.75">
      <c r="A13" s="549"/>
      <c r="B13" s="5" t="s">
        <v>13</v>
      </c>
      <c r="C13" s="3"/>
      <c r="D13" s="3"/>
      <c r="E13" s="3"/>
      <c r="F13" s="3"/>
      <c r="G13" s="3">
        <v>663</v>
      </c>
      <c r="H13" s="3">
        <v>663</v>
      </c>
    </row>
    <row r="14" spans="1:8" ht="15.75">
      <c r="A14" s="549"/>
      <c r="B14" s="5" t="s">
        <v>12</v>
      </c>
      <c r="C14" s="3"/>
      <c r="D14" s="3"/>
      <c r="E14" s="3"/>
      <c r="F14" s="3"/>
      <c r="G14" s="3">
        <v>1963</v>
      </c>
      <c r="H14" s="3">
        <v>1963</v>
      </c>
    </row>
    <row r="15" spans="1:8" ht="15.75">
      <c r="A15" s="549"/>
      <c r="B15" s="5" t="s">
        <v>11</v>
      </c>
      <c r="C15" s="3"/>
      <c r="D15" s="3"/>
      <c r="E15" s="3"/>
      <c r="F15" s="3"/>
      <c r="G15" s="3"/>
      <c r="H15" s="3"/>
    </row>
    <row r="16" spans="1:8" ht="33" customHeight="1">
      <c r="A16" s="549"/>
      <c r="B16" s="544" t="s">
        <v>10</v>
      </c>
      <c r="C16" s="553"/>
      <c r="D16" s="3"/>
      <c r="E16" s="3"/>
      <c r="F16" s="3">
        <v>6168</v>
      </c>
      <c r="G16" s="3">
        <v>15553</v>
      </c>
      <c r="H16" s="3">
        <v>13393</v>
      </c>
    </row>
    <row r="17" spans="1:8" ht="15.75">
      <c r="A17" s="549"/>
      <c r="B17" s="547"/>
      <c r="C17" s="4" t="s">
        <v>42</v>
      </c>
      <c r="D17" s="3"/>
      <c r="E17" s="3"/>
      <c r="F17" s="3">
        <v>6168</v>
      </c>
      <c r="G17" s="3">
        <v>15553</v>
      </c>
      <c r="H17" s="3">
        <v>13393</v>
      </c>
    </row>
    <row r="18" spans="1:8" ht="15.75">
      <c r="A18" s="549"/>
      <c r="B18" s="549"/>
      <c r="C18" s="4" t="s">
        <v>8</v>
      </c>
      <c r="D18" s="3"/>
      <c r="E18" s="3"/>
      <c r="F18" s="3"/>
      <c r="G18" s="3"/>
      <c r="H18" s="3"/>
    </row>
    <row r="19" spans="1:8" ht="31.5">
      <c r="A19" s="549"/>
      <c r="B19" s="549"/>
      <c r="C19" s="6" t="s">
        <v>9</v>
      </c>
      <c r="D19" s="3"/>
      <c r="E19" s="3"/>
      <c r="F19" s="3"/>
      <c r="G19" s="3"/>
      <c r="H19" s="3"/>
    </row>
    <row r="20" spans="1:8" ht="15.75">
      <c r="A20" s="548"/>
      <c r="B20" s="548"/>
      <c r="C20" s="6" t="s">
        <v>7</v>
      </c>
      <c r="D20" s="3"/>
      <c r="E20" s="3"/>
      <c r="F20" s="3"/>
      <c r="G20" s="3"/>
      <c r="H20" s="3"/>
    </row>
    <row r="21" spans="1:8" ht="36" customHeight="1">
      <c r="A21" s="550" t="s">
        <v>22</v>
      </c>
      <c r="B21" s="551"/>
      <c r="C21" s="551"/>
      <c r="D21" s="14">
        <f>SUM(D22:D27)</f>
        <v>0</v>
      </c>
      <c r="E21" s="14">
        <f>SUM(E22:E27)</f>
        <v>0</v>
      </c>
      <c r="F21" s="14">
        <f>SUM(F22:F27)</f>
        <v>30634</v>
      </c>
      <c r="G21" s="14">
        <v>30668</v>
      </c>
      <c r="H21" s="14">
        <v>40752</v>
      </c>
    </row>
    <row r="22" spans="1:8" ht="15.75">
      <c r="A22" s="547"/>
      <c r="B22" s="5" t="s">
        <v>3</v>
      </c>
      <c r="C22" s="3"/>
      <c r="D22" s="3"/>
      <c r="E22" s="3"/>
      <c r="F22" s="3"/>
      <c r="G22" s="3"/>
      <c r="H22" s="3"/>
    </row>
    <row r="23" spans="1:8" ht="15.75">
      <c r="A23" s="549"/>
      <c r="B23" s="5" t="s">
        <v>4</v>
      </c>
      <c r="C23" s="3"/>
      <c r="D23" s="3"/>
      <c r="E23" s="3"/>
      <c r="F23" s="3">
        <v>26035</v>
      </c>
      <c r="G23" s="3">
        <v>27917</v>
      </c>
      <c r="H23" s="3">
        <v>37926</v>
      </c>
    </row>
    <row r="24" spans="1:8" ht="15.75">
      <c r="A24" s="549"/>
      <c r="B24" s="5" t="s">
        <v>43</v>
      </c>
      <c r="C24" s="3"/>
      <c r="D24" s="3"/>
      <c r="E24" s="3"/>
      <c r="F24" s="3"/>
      <c r="G24" s="3"/>
      <c r="H24" s="3">
        <v>82</v>
      </c>
    </row>
    <row r="25" spans="1:8" ht="15.75">
      <c r="A25" s="549"/>
      <c r="B25" s="5" t="s">
        <v>5</v>
      </c>
      <c r="C25" s="3"/>
      <c r="D25" s="3"/>
      <c r="E25" s="3"/>
      <c r="F25" s="3">
        <v>4599</v>
      </c>
      <c r="G25" s="3">
        <v>2717</v>
      </c>
      <c r="H25" s="3">
        <v>2660</v>
      </c>
    </row>
    <row r="26" spans="1:8" ht="15.75">
      <c r="A26" s="549"/>
      <c r="B26" s="5" t="s">
        <v>6</v>
      </c>
      <c r="C26" s="3"/>
      <c r="D26" s="3"/>
      <c r="E26" s="3"/>
      <c r="F26" s="3"/>
      <c r="G26" s="3">
        <v>34</v>
      </c>
      <c r="H26" s="3">
        <v>34</v>
      </c>
    </row>
    <row r="27" spans="1:8" ht="15.75">
      <c r="A27" s="548"/>
      <c r="B27" s="5" t="s">
        <v>39</v>
      </c>
      <c r="C27" s="3"/>
      <c r="D27" s="3"/>
      <c r="E27" s="3"/>
      <c r="F27" s="3"/>
      <c r="G27" s="3"/>
      <c r="H27" s="3"/>
    </row>
    <row r="28" spans="1:8" ht="33.75" customHeight="1">
      <c r="A28" s="550" t="s">
        <v>23</v>
      </c>
      <c r="B28" s="551"/>
      <c r="C28" s="551"/>
      <c r="D28" s="14">
        <f>SUM(D29:D36)</f>
        <v>0</v>
      </c>
      <c r="E28" s="14">
        <f>SUM(E29:E36)</f>
        <v>0</v>
      </c>
      <c r="F28" s="14">
        <f>SUM(F29:F36)</f>
        <v>0</v>
      </c>
      <c r="G28" s="14"/>
      <c r="H28" s="14"/>
    </row>
    <row r="29" spans="1:8" ht="15.75">
      <c r="A29" s="547"/>
      <c r="B29" s="5" t="s">
        <v>24</v>
      </c>
      <c r="C29" s="3"/>
      <c r="D29" s="3"/>
      <c r="E29" s="3"/>
      <c r="F29" s="3"/>
      <c r="G29" s="3"/>
      <c r="H29" s="3"/>
    </row>
    <row r="30" spans="1:8" ht="15.75">
      <c r="A30" s="549"/>
      <c r="B30" s="547"/>
      <c r="C30" s="5" t="s">
        <v>25</v>
      </c>
      <c r="D30" s="3"/>
      <c r="E30" s="3"/>
      <c r="F30" s="3"/>
      <c r="G30" s="3"/>
      <c r="H30" s="3"/>
    </row>
    <row r="31" spans="1:8" ht="15.75">
      <c r="A31" s="549"/>
      <c r="B31" s="548"/>
      <c r="C31" s="5" t="s">
        <v>26</v>
      </c>
      <c r="D31" s="3"/>
      <c r="E31" s="3"/>
      <c r="F31" s="3"/>
      <c r="G31" s="3"/>
      <c r="H31" s="3"/>
    </row>
    <row r="32" spans="1:8" ht="15.75">
      <c r="A32" s="549"/>
      <c r="B32" s="5" t="s">
        <v>27</v>
      </c>
      <c r="C32" s="3"/>
      <c r="D32" s="3"/>
      <c r="E32" s="3"/>
      <c r="F32" s="3"/>
      <c r="G32" s="3"/>
      <c r="H32" s="3"/>
    </row>
    <row r="33" spans="1:8" ht="15.75">
      <c r="A33" s="549"/>
      <c r="B33" s="5" t="s">
        <v>28</v>
      </c>
      <c r="C33" s="3"/>
      <c r="D33" s="3"/>
      <c r="E33" s="3"/>
      <c r="F33" s="3"/>
      <c r="G33" s="3"/>
      <c r="H33" s="3"/>
    </row>
    <row r="34" spans="1:8" ht="15.75">
      <c r="A34" s="549"/>
      <c r="B34" s="547"/>
      <c r="C34" s="5" t="s">
        <v>29</v>
      </c>
      <c r="D34" s="3"/>
      <c r="E34" s="3"/>
      <c r="F34" s="3"/>
      <c r="G34" s="3"/>
      <c r="H34" s="3"/>
    </row>
    <row r="35" spans="1:8" ht="15.75">
      <c r="A35" s="549"/>
      <c r="B35" s="548"/>
      <c r="C35" s="5" t="s">
        <v>30</v>
      </c>
      <c r="D35" s="3"/>
      <c r="E35" s="3"/>
      <c r="F35" s="3"/>
      <c r="G35" s="3"/>
      <c r="H35" s="3"/>
    </row>
    <row r="36" spans="1:8" ht="15.75">
      <c r="A36" s="548"/>
      <c r="B36" s="5" t="s">
        <v>38</v>
      </c>
      <c r="C36" s="3"/>
      <c r="D36" s="3"/>
      <c r="E36" s="3"/>
      <c r="F36" s="3"/>
      <c r="G36" s="3"/>
      <c r="H36" s="3"/>
    </row>
    <row r="37" spans="1:8" ht="41.25" customHeight="1">
      <c r="A37" s="550" t="s">
        <v>31</v>
      </c>
      <c r="B37" s="551"/>
      <c r="C37" s="551"/>
      <c r="D37" s="14">
        <f>SUM(D38:D42)</f>
        <v>0</v>
      </c>
      <c r="E37" s="14">
        <f>SUM(E38:E42)</f>
        <v>0</v>
      </c>
      <c r="F37" s="14">
        <f>SUM(F38:F42)</f>
        <v>450</v>
      </c>
      <c r="G37" s="14">
        <v>627</v>
      </c>
      <c r="H37" s="14">
        <v>492</v>
      </c>
    </row>
    <row r="38" spans="1:8" ht="30" customHeight="1">
      <c r="A38" s="547"/>
      <c r="B38" s="552" t="s">
        <v>33</v>
      </c>
      <c r="C38" s="553"/>
      <c r="D38" s="3"/>
      <c r="E38" s="3"/>
      <c r="F38" s="3"/>
      <c r="G38" s="3"/>
      <c r="H38" s="3"/>
    </row>
    <row r="39" spans="1:8" ht="37.5" customHeight="1">
      <c r="A39" s="549"/>
      <c r="B39" s="552" t="s">
        <v>34</v>
      </c>
      <c r="C39" s="553"/>
      <c r="D39" s="3"/>
      <c r="E39" s="3"/>
      <c r="F39" s="3"/>
      <c r="G39" s="3"/>
      <c r="H39" s="3"/>
    </row>
    <row r="40" spans="1:8" ht="23.25" customHeight="1">
      <c r="A40" s="549"/>
      <c r="B40" s="5" t="s">
        <v>35</v>
      </c>
      <c r="C40" s="3"/>
      <c r="D40" s="3"/>
      <c r="E40" s="3"/>
      <c r="F40" s="3">
        <v>450</v>
      </c>
      <c r="G40" s="3">
        <v>627</v>
      </c>
      <c r="H40" s="3">
        <v>492</v>
      </c>
    </row>
    <row r="41" spans="1:8" ht="25.5" customHeight="1">
      <c r="A41" s="549"/>
      <c r="B41" s="5" t="s">
        <v>36</v>
      </c>
      <c r="C41" s="3"/>
      <c r="D41" s="3"/>
      <c r="E41" s="3"/>
      <c r="F41" s="3"/>
      <c r="G41" s="3"/>
      <c r="H41" s="3"/>
    </row>
    <row r="42" spans="1:8" ht="25.5" customHeight="1">
      <c r="A42" s="548"/>
      <c r="B42" s="5" t="s">
        <v>37</v>
      </c>
      <c r="C42" s="3"/>
      <c r="D42" s="3"/>
      <c r="E42" s="3"/>
      <c r="F42" s="3"/>
      <c r="G42" s="3"/>
      <c r="H42" s="3"/>
    </row>
    <row r="43" spans="1:8" ht="39" customHeight="1">
      <c r="A43" s="550" t="s">
        <v>32</v>
      </c>
      <c r="B43" s="551"/>
      <c r="C43" s="551"/>
      <c r="D43" s="14"/>
      <c r="E43" s="14"/>
      <c r="F43" s="14">
        <v>17043</v>
      </c>
      <c r="G43" s="14">
        <v>17043</v>
      </c>
      <c r="H43" s="14">
        <v>17043</v>
      </c>
    </row>
    <row r="44" spans="1:8" ht="48.75" customHeight="1">
      <c r="A44" s="156" t="s">
        <v>41</v>
      </c>
      <c r="B44" s="156"/>
      <c r="C44" s="211"/>
      <c r="D44" s="169">
        <f>SUM(D5,D11,D21,D28,D37,D43,)</f>
        <v>0</v>
      </c>
      <c r="E44" s="169">
        <f>SUM(E5,E11,E21,E28,E37,E43,)</f>
        <v>0</v>
      </c>
      <c r="F44" s="169">
        <f>SUM(F5,F11,F21,F28,F37,F43,)</f>
        <v>59292</v>
      </c>
      <c r="G44" s="169">
        <f>SUM(G5+G11+G21+G37+G43)</f>
        <v>72630</v>
      </c>
      <c r="H44" s="169">
        <f>SUM(H5+H11+H21+H37+H43)</f>
        <v>80133</v>
      </c>
    </row>
    <row r="45" spans="1:2" ht="12.75">
      <c r="A45" s="2"/>
      <c r="B45" s="2"/>
    </row>
    <row r="46" spans="1:2" ht="12.75">
      <c r="A46" s="2"/>
      <c r="B46" s="2"/>
    </row>
    <row r="47" spans="1:2" ht="12.75">
      <c r="A47" s="2"/>
      <c r="B47" s="2"/>
    </row>
    <row r="48" spans="1:2" ht="12.75">
      <c r="A48" s="2"/>
      <c r="B48" s="2"/>
    </row>
  </sheetData>
  <sheetProtection/>
  <mergeCells count="26">
    <mergeCell ref="B30:B31"/>
    <mergeCell ref="B34:B35"/>
    <mergeCell ref="A29:A36"/>
    <mergeCell ref="A21:C21"/>
    <mergeCell ref="A28:C28"/>
    <mergeCell ref="A22:A27"/>
    <mergeCell ref="A37:C37"/>
    <mergeCell ref="B38:C38"/>
    <mergeCell ref="B39:C39"/>
    <mergeCell ref="A43:C43"/>
    <mergeCell ref="A38:A42"/>
    <mergeCell ref="A12:A20"/>
    <mergeCell ref="B17:B20"/>
    <mergeCell ref="B9:C9"/>
    <mergeCell ref="B10:C10"/>
    <mergeCell ref="A11:C11"/>
    <mergeCell ref="B16:C16"/>
    <mergeCell ref="B8:C8"/>
    <mergeCell ref="A1:F1"/>
    <mergeCell ref="A3:C3"/>
    <mergeCell ref="A6:A10"/>
    <mergeCell ref="F3:H3"/>
    <mergeCell ref="A5:C5"/>
    <mergeCell ref="B6:C6"/>
    <mergeCell ref="B7:C7"/>
    <mergeCell ref="C2:H2"/>
  </mergeCells>
  <printOptions headings="1"/>
  <pageMargins left="0.75" right="0.54" top="0.7874015748031497" bottom="0.7874015748031497" header="0.5118110236220472" footer="0.5118110236220472"/>
  <pageSetup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4">
    <tabColor indexed="13"/>
  </sheetPr>
  <dimension ref="A1:G32"/>
  <sheetViews>
    <sheetView zoomScaleSheetLayoutView="100" workbookViewId="0" topLeftCell="A1">
      <selection activeCell="D2" sqref="D2:G2"/>
    </sheetView>
  </sheetViews>
  <sheetFormatPr defaultColWidth="9.140625" defaultRowHeight="12.75"/>
  <cols>
    <col min="1" max="1" width="0.9921875" style="0" customWidth="1"/>
    <col min="2" max="2" width="46.28125" style="0" customWidth="1"/>
    <col min="3" max="6" width="13.7109375" style="0" customWidth="1"/>
    <col min="7" max="7" width="11.8515625" style="0" customWidth="1"/>
  </cols>
  <sheetData>
    <row r="1" spans="1:7" ht="29.25" customHeight="1">
      <c r="A1" s="554" t="s">
        <v>442</v>
      </c>
      <c r="B1" s="555"/>
      <c r="C1" s="555"/>
      <c r="D1" s="555"/>
      <c r="E1" s="555"/>
      <c r="F1" s="555"/>
      <c r="G1" s="556"/>
    </row>
    <row r="2" spans="1:7" ht="12.75">
      <c r="A2" s="12"/>
      <c r="D2" s="538" t="s">
        <v>563</v>
      </c>
      <c r="E2" s="538"/>
      <c r="F2" s="538"/>
      <c r="G2" s="538"/>
    </row>
    <row r="3" spans="1:7" ht="51" customHeight="1">
      <c r="A3" s="531" t="s">
        <v>40</v>
      </c>
      <c r="B3" s="532"/>
      <c r="C3" s="213" t="s">
        <v>384</v>
      </c>
      <c r="D3" s="213" t="s">
        <v>381</v>
      </c>
      <c r="E3" s="213" t="s">
        <v>530</v>
      </c>
      <c r="F3" s="213" t="s">
        <v>529</v>
      </c>
      <c r="G3" s="213" t="s">
        <v>541</v>
      </c>
    </row>
    <row r="4" spans="1:7" ht="24" customHeight="1">
      <c r="A4" s="214" t="s">
        <v>44</v>
      </c>
      <c r="B4" s="215"/>
      <c r="C4" s="222">
        <f>SUM(C5:C13)</f>
        <v>40781</v>
      </c>
      <c r="D4" s="222">
        <f>SUM(D5:D13)</f>
        <v>39996</v>
      </c>
      <c r="E4" s="222">
        <f>SUM(E5:E13)</f>
        <v>37772</v>
      </c>
      <c r="F4" s="222">
        <v>43093</v>
      </c>
      <c r="G4" s="222">
        <v>38722</v>
      </c>
    </row>
    <row r="5" spans="1:7" ht="15.75">
      <c r="A5" s="533"/>
      <c r="B5" s="217" t="s">
        <v>45</v>
      </c>
      <c r="C5" s="218">
        <v>11152</v>
      </c>
      <c r="D5" s="219">
        <v>10401</v>
      </c>
      <c r="E5" s="219">
        <v>9416</v>
      </c>
      <c r="F5" s="219">
        <v>11105</v>
      </c>
      <c r="G5" s="219">
        <v>10623</v>
      </c>
    </row>
    <row r="6" spans="1:7" ht="15.75">
      <c r="A6" s="533"/>
      <c r="B6" s="220" t="s">
        <v>466</v>
      </c>
      <c r="C6" s="218">
        <v>3452</v>
      </c>
      <c r="D6" s="219">
        <v>3096</v>
      </c>
      <c r="E6" s="219">
        <v>2871</v>
      </c>
      <c r="F6" s="219">
        <v>3196</v>
      </c>
      <c r="G6" s="219">
        <v>2597</v>
      </c>
    </row>
    <row r="7" spans="1:7" ht="15.75">
      <c r="A7" s="533"/>
      <c r="B7" s="220" t="s">
        <v>467</v>
      </c>
      <c r="C7" s="218">
        <v>11951</v>
      </c>
      <c r="D7" s="219">
        <v>11092</v>
      </c>
      <c r="E7" s="219">
        <v>12715</v>
      </c>
      <c r="F7" s="219">
        <v>13240</v>
      </c>
      <c r="G7" s="219">
        <v>11730</v>
      </c>
    </row>
    <row r="8" spans="1:7" ht="15.75">
      <c r="A8" s="533"/>
      <c r="B8" s="217" t="s">
        <v>46</v>
      </c>
      <c r="C8" s="218">
        <v>128</v>
      </c>
      <c r="D8" s="219">
        <v>83</v>
      </c>
      <c r="E8" s="219">
        <v>69</v>
      </c>
      <c r="F8" s="219">
        <v>99</v>
      </c>
      <c r="G8" s="219">
        <v>75</v>
      </c>
    </row>
    <row r="9" spans="1:7" ht="15.75">
      <c r="A9" s="533"/>
      <c r="B9" s="217" t="s">
        <v>47</v>
      </c>
      <c r="C9" s="218"/>
      <c r="D9" s="219"/>
      <c r="E9" s="219"/>
      <c r="F9" s="219">
        <v>53</v>
      </c>
      <c r="G9" s="219">
        <v>53</v>
      </c>
    </row>
    <row r="10" spans="1:7" ht="15.75">
      <c r="A10" s="533"/>
      <c r="B10" s="217" t="s">
        <v>48</v>
      </c>
      <c r="C10" s="218">
        <v>12193</v>
      </c>
      <c r="D10" s="219">
        <v>12110</v>
      </c>
      <c r="E10" s="219">
        <v>10643</v>
      </c>
      <c r="F10" s="219">
        <v>10534</v>
      </c>
      <c r="G10" s="219">
        <v>9376</v>
      </c>
    </row>
    <row r="11" spans="1:7" ht="15.75">
      <c r="A11" s="533"/>
      <c r="B11" s="217" t="s">
        <v>49</v>
      </c>
      <c r="C11" s="218">
        <v>300</v>
      </c>
      <c r="D11" s="219">
        <v>415</v>
      </c>
      <c r="E11" s="219">
        <v>450</v>
      </c>
      <c r="F11" s="219">
        <v>450</v>
      </c>
      <c r="G11" s="219">
        <v>486</v>
      </c>
    </row>
    <row r="12" spans="1:7" ht="15.75">
      <c r="A12" s="533"/>
      <c r="B12" s="217" t="s">
        <v>50</v>
      </c>
      <c r="C12" s="218">
        <v>100</v>
      </c>
      <c r="D12" s="219">
        <v>75</v>
      </c>
      <c r="E12" s="219">
        <v>50</v>
      </c>
      <c r="F12" s="219">
        <v>50</v>
      </c>
      <c r="G12" s="219">
        <v>50</v>
      </c>
    </row>
    <row r="13" spans="1:7" ht="15.75">
      <c r="A13" s="533"/>
      <c r="B13" s="217" t="s">
        <v>51</v>
      </c>
      <c r="C13" s="218">
        <v>1505</v>
      </c>
      <c r="D13" s="219">
        <v>2724</v>
      </c>
      <c r="E13" s="219">
        <v>1558</v>
      </c>
      <c r="F13" s="219">
        <v>4366</v>
      </c>
      <c r="G13" s="219">
        <v>3732</v>
      </c>
    </row>
    <row r="14" spans="1:7" ht="22.5" customHeight="1">
      <c r="A14" s="214" t="s">
        <v>52</v>
      </c>
      <c r="B14" s="215"/>
      <c r="C14" s="222"/>
      <c r="D14" s="222"/>
      <c r="E14" s="222">
        <v>30</v>
      </c>
      <c r="F14" s="222">
        <v>0</v>
      </c>
      <c r="G14" s="222">
        <v>0</v>
      </c>
    </row>
    <row r="15" spans="1:7" ht="24.75" customHeight="1">
      <c r="A15" s="214" t="s">
        <v>53</v>
      </c>
      <c r="B15" s="215"/>
      <c r="C15" s="222">
        <f>SUM(C16:C19)</f>
        <v>497</v>
      </c>
      <c r="D15" s="222">
        <f>SUM(D16:D19)</f>
        <v>2701</v>
      </c>
      <c r="E15" s="222">
        <f>SUM(E16:E19)</f>
        <v>7725</v>
      </c>
      <c r="F15" s="222">
        <v>17348</v>
      </c>
      <c r="G15" s="222">
        <v>10215</v>
      </c>
    </row>
    <row r="16" spans="1:7" ht="15.75">
      <c r="A16" s="522"/>
      <c r="B16" s="220" t="s">
        <v>468</v>
      </c>
      <c r="C16" s="219"/>
      <c r="D16" s="219">
        <v>2141</v>
      </c>
      <c r="E16" s="219">
        <v>7239</v>
      </c>
      <c r="F16" s="219">
        <v>16862</v>
      </c>
      <c r="G16" s="219">
        <v>9967</v>
      </c>
    </row>
    <row r="17" spans="1:7" ht="15.75">
      <c r="A17" s="522"/>
      <c r="B17" s="220" t="s">
        <v>469</v>
      </c>
      <c r="C17" s="219"/>
      <c r="D17" s="219"/>
      <c r="E17" s="219"/>
      <c r="F17" s="219"/>
      <c r="G17" s="219"/>
    </row>
    <row r="18" spans="1:7" ht="15.75">
      <c r="A18" s="522"/>
      <c r="B18" s="217" t="s">
        <v>54</v>
      </c>
      <c r="C18" s="219">
        <v>497</v>
      </c>
      <c r="D18" s="219">
        <v>560</v>
      </c>
      <c r="E18" s="219">
        <v>486</v>
      </c>
      <c r="F18" s="219">
        <v>486</v>
      </c>
      <c r="G18" s="219">
        <v>248</v>
      </c>
    </row>
    <row r="19" spans="1:7" ht="15.75">
      <c r="A19" s="522"/>
      <c r="B19" s="220" t="s">
        <v>470</v>
      </c>
      <c r="C19" s="219"/>
      <c r="D19" s="219"/>
      <c r="E19" s="219"/>
      <c r="F19" s="219"/>
      <c r="G19" s="219"/>
    </row>
    <row r="20" spans="1:7" ht="48" customHeight="1">
      <c r="A20" s="523" t="s">
        <v>55</v>
      </c>
      <c r="B20" s="524"/>
      <c r="C20" s="216"/>
      <c r="D20" s="216"/>
      <c r="E20" s="216"/>
      <c r="F20" s="216"/>
      <c r="G20" s="216"/>
    </row>
    <row r="21" spans="1:7" ht="23.25" customHeight="1">
      <c r="A21" s="214" t="s">
        <v>56</v>
      </c>
      <c r="B21" s="215"/>
      <c r="C21" s="216"/>
      <c r="D21" s="216"/>
      <c r="E21" s="216"/>
      <c r="F21" s="216"/>
      <c r="G21" s="216"/>
    </row>
    <row r="22" spans="1:7" ht="15.75">
      <c r="A22" s="522"/>
      <c r="B22" s="217" t="s">
        <v>57</v>
      </c>
      <c r="C22" s="219"/>
      <c r="D22" s="219"/>
      <c r="E22" s="219"/>
      <c r="F22" s="219"/>
      <c r="G22" s="219"/>
    </row>
    <row r="23" spans="1:7" ht="18.75" customHeight="1">
      <c r="A23" s="522"/>
      <c r="B23" s="217" t="s">
        <v>58</v>
      </c>
      <c r="C23" s="219"/>
      <c r="D23" s="219"/>
      <c r="E23" s="219"/>
      <c r="F23" s="219"/>
      <c r="G23" s="219"/>
    </row>
    <row r="24" spans="1:7" ht="35.25" customHeight="1">
      <c r="A24" s="523" t="s">
        <v>59</v>
      </c>
      <c r="B24" s="524"/>
      <c r="C24" s="216"/>
      <c r="D24" s="216"/>
      <c r="E24" s="216"/>
      <c r="F24" s="216"/>
      <c r="G24" s="216"/>
    </row>
    <row r="25" spans="1:7" ht="15.75">
      <c r="A25" s="522"/>
      <c r="B25" s="217" t="s">
        <v>60</v>
      </c>
      <c r="C25" s="219"/>
      <c r="D25" s="219"/>
      <c r="E25" s="219"/>
      <c r="F25" s="219"/>
      <c r="G25" s="219"/>
    </row>
    <row r="26" spans="1:7" ht="15.75" hidden="1">
      <c r="A26" s="522"/>
      <c r="B26" s="217"/>
      <c r="C26" s="219"/>
      <c r="D26" s="219"/>
      <c r="E26" s="219"/>
      <c r="F26" s="219"/>
      <c r="G26" s="219"/>
    </row>
    <row r="27" spans="1:7" ht="15.75">
      <c r="A27" s="522"/>
      <c r="B27" s="217" t="s">
        <v>61</v>
      </c>
      <c r="C27" s="219"/>
      <c r="D27" s="219"/>
      <c r="E27" s="219"/>
      <c r="F27" s="219"/>
      <c r="G27" s="219"/>
    </row>
    <row r="28" spans="1:7" ht="15.75">
      <c r="A28" s="218"/>
      <c r="B28" s="224" t="s">
        <v>464</v>
      </c>
      <c r="C28" s="225">
        <v>1712</v>
      </c>
      <c r="D28" s="225">
        <v>0</v>
      </c>
      <c r="E28" s="225">
        <v>13765</v>
      </c>
      <c r="F28" s="225">
        <v>12189</v>
      </c>
      <c r="G28" s="225">
        <v>0</v>
      </c>
    </row>
    <row r="29" spans="1:7" ht="35.25" customHeight="1">
      <c r="A29" s="539" t="s">
        <v>62</v>
      </c>
      <c r="B29" s="539"/>
      <c r="C29" s="226">
        <v>42990</v>
      </c>
      <c r="D29" s="226">
        <v>42697</v>
      </c>
      <c r="E29" s="226">
        <v>52292</v>
      </c>
      <c r="F29" s="226">
        <f>SUM(F4+F14+F15+F28)</f>
        <v>72630</v>
      </c>
      <c r="G29" s="226">
        <f>SUM(G4+G15)</f>
        <v>48937</v>
      </c>
    </row>
    <row r="30" spans="1:7" ht="12.75">
      <c r="A30" s="18"/>
      <c r="B30" s="18"/>
      <c r="C30" s="18"/>
      <c r="D30" s="18"/>
      <c r="E30" s="18"/>
      <c r="F30" s="18"/>
      <c r="G30" s="18"/>
    </row>
    <row r="31" spans="1:7" ht="12.75">
      <c r="A31" s="18"/>
      <c r="B31" s="18"/>
      <c r="C31" s="18"/>
      <c r="D31" s="18"/>
      <c r="E31" s="18"/>
      <c r="F31" s="18"/>
      <c r="G31" s="18"/>
    </row>
    <row r="32" spans="1:7" ht="12.75">
      <c r="A32" s="18"/>
      <c r="B32" s="18"/>
      <c r="C32" s="18"/>
      <c r="D32" s="18"/>
      <c r="E32" s="18"/>
      <c r="F32" s="18"/>
      <c r="G32" s="18"/>
    </row>
  </sheetData>
  <mergeCells count="10">
    <mergeCell ref="D2:G2"/>
    <mergeCell ref="A1:G1"/>
    <mergeCell ref="A29:B29"/>
    <mergeCell ref="A3:B3"/>
    <mergeCell ref="A5:A13"/>
    <mergeCell ref="A16:A19"/>
    <mergeCell ref="A20:B20"/>
    <mergeCell ref="A22:A23"/>
    <mergeCell ref="A24:B24"/>
    <mergeCell ref="A25:A27"/>
  </mergeCells>
  <printOptions headings="1"/>
  <pageMargins left="0.47" right="0.3937007874015748" top="0.5905511811023623" bottom="0.5905511811023623" header="0.5118110236220472" footer="0.5118110236220472"/>
  <pageSetup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5"/>
  <dimension ref="A1:H32"/>
  <sheetViews>
    <sheetView zoomScaleSheetLayoutView="100" workbookViewId="0" topLeftCell="A1">
      <selection activeCell="B2" sqref="B2:G2"/>
    </sheetView>
  </sheetViews>
  <sheetFormatPr defaultColWidth="9.140625" defaultRowHeight="12.75"/>
  <cols>
    <col min="1" max="1" width="0.9921875" style="0" customWidth="1"/>
    <col min="2" max="2" width="51.421875" style="0" customWidth="1"/>
    <col min="3" max="4" width="13.7109375" style="0" hidden="1" customWidth="1"/>
    <col min="5" max="7" width="11.8515625" style="0" customWidth="1"/>
  </cols>
  <sheetData>
    <row r="1" spans="1:7" ht="29.25" customHeight="1">
      <c r="A1" s="554" t="s">
        <v>442</v>
      </c>
      <c r="B1" s="555"/>
      <c r="C1" s="555"/>
      <c r="D1" s="555"/>
      <c r="E1" s="556"/>
      <c r="F1" s="9"/>
      <c r="G1" s="9"/>
    </row>
    <row r="2" spans="1:7" ht="12.75">
      <c r="A2" s="12"/>
      <c r="B2" s="538" t="s">
        <v>564</v>
      </c>
      <c r="C2" s="538"/>
      <c r="D2" s="538"/>
      <c r="E2" s="538"/>
      <c r="F2" s="538"/>
      <c r="G2" s="538"/>
    </row>
    <row r="3" spans="1:7" ht="51" customHeight="1">
      <c r="A3" s="531" t="s">
        <v>40</v>
      </c>
      <c r="B3" s="532"/>
      <c r="C3" s="213" t="s">
        <v>384</v>
      </c>
      <c r="D3" s="213" t="s">
        <v>381</v>
      </c>
      <c r="E3" s="525" t="s">
        <v>542</v>
      </c>
      <c r="F3" s="526"/>
      <c r="G3" s="527"/>
    </row>
    <row r="4" spans="1:7" ht="12" customHeight="1">
      <c r="A4" s="213"/>
      <c r="B4" s="385"/>
      <c r="C4" s="213"/>
      <c r="D4" s="213"/>
      <c r="E4" s="213" t="s">
        <v>521</v>
      </c>
      <c r="F4" s="213" t="s">
        <v>523</v>
      </c>
      <c r="G4" s="479" t="s">
        <v>543</v>
      </c>
    </row>
    <row r="5" spans="1:7" ht="24" customHeight="1">
      <c r="A5" s="214" t="s">
        <v>44</v>
      </c>
      <c r="B5" s="215"/>
      <c r="C5" s="216"/>
      <c r="D5" s="216"/>
      <c r="E5" s="222">
        <f>SUM(E6:E14)</f>
        <v>37772</v>
      </c>
      <c r="F5" s="222">
        <v>43093</v>
      </c>
      <c r="G5" s="222">
        <v>38722</v>
      </c>
    </row>
    <row r="6" spans="1:7" ht="15.75">
      <c r="A6" s="533"/>
      <c r="B6" s="217" t="s">
        <v>45</v>
      </c>
      <c r="C6" s="218"/>
      <c r="D6" s="219"/>
      <c r="E6" s="219">
        <v>9416</v>
      </c>
      <c r="F6" s="219">
        <v>11105</v>
      </c>
      <c r="G6" s="219">
        <v>10623</v>
      </c>
    </row>
    <row r="7" spans="1:7" ht="15.75">
      <c r="A7" s="533"/>
      <c r="B7" s="220" t="s">
        <v>466</v>
      </c>
      <c r="C7" s="218"/>
      <c r="D7" s="219"/>
      <c r="E7" s="219">
        <v>2871</v>
      </c>
      <c r="F7" s="219">
        <v>3196</v>
      </c>
      <c r="G7" s="219">
        <v>2597</v>
      </c>
    </row>
    <row r="8" spans="1:8" ht="15.75">
      <c r="A8" s="533"/>
      <c r="B8" s="220" t="s">
        <v>467</v>
      </c>
      <c r="C8" s="218"/>
      <c r="D8" s="219"/>
      <c r="E8" s="219">
        <v>12715</v>
      </c>
      <c r="F8" s="219">
        <v>13240</v>
      </c>
      <c r="G8" s="219">
        <v>11730</v>
      </c>
      <c r="H8" s="502"/>
    </row>
    <row r="9" spans="1:7" ht="15.75">
      <c r="A9" s="533"/>
      <c r="B9" s="217" t="s">
        <v>46</v>
      </c>
      <c r="C9" s="218"/>
      <c r="D9" s="219"/>
      <c r="E9" s="219">
        <v>69</v>
      </c>
      <c r="F9" s="219">
        <v>99</v>
      </c>
      <c r="G9" s="219">
        <v>75</v>
      </c>
    </row>
    <row r="10" spans="1:7" ht="15.75">
      <c r="A10" s="533"/>
      <c r="B10" s="217" t="s">
        <v>47</v>
      </c>
      <c r="C10" s="218"/>
      <c r="D10" s="219"/>
      <c r="E10" s="219">
        <v>0</v>
      </c>
      <c r="F10" s="219">
        <v>53</v>
      </c>
      <c r="G10" s="219">
        <v>53</v>
      </c>
    </row>
    <row r="11" spans="1:7" ht="15.75">
      <c r="A11" s="533"/>
      <c r="B11" s="217" t="s">
        <v>48</v>
      </c>
      <c r="C11" s="218"/>
      <c r="D11" s="219"/>
      <c r="E11" s="219">
        <v>10643</v>
      </c>
      <c r="F11" s="219">
        <v>10534</v>
      </c>
      <c r="G11" s="219">
        <v>9376</v>
      </c>
    </row>
    <row r="12" spans="1:7" ht="15.75">
      <c r="A12" s="533"/>
      <c r="B12" s="217" t="s">
        <v>49</v>
      </c>
      <c r="C12" s="218"/>
      <c r="D12" s="219"/>
      <c r="E12" s="219">
        <v>450</v>
      </c>
      <c r="F12" s="219">
        <v>450</v>
      </c>
      <c r="G12" s="219">
        <v>486</v>
      </c>
    </row>
    <row r="13" spans="1:7" ht="15.75">
      <c r="A13" s="533"/>
      <c r="B13" s="217" t="s">
        <v>50</v>
      </c>
      <c r="C13" s="218"/>
      <c r="D13" s="219"/>
      <c r="E13" s="219">
        <v>50</v>
      </c>
      <c r="F13" s="219">
        <v>50</v>
      </c>
      <c r="G13" s="219">
        <v>50</v>
      </c>
    </row>
    <row r="14" spans="1:7" ht="15.75">
      <c r="A14" s="533"/>
      <c r="B14" s="217" t="s">
        <v>51</v>
      </c>
      <c r="C14" s="218"/>
      <c r="D14" s="219"/>
      <c r="E14" s="219">
        <v>1558</v>
      </c>
      <c r="F14" s="219">
        <v>4366</v>
      </c>
      <c r="G14" s="219">
        <v>3732</v>
      </c>
    </row>
    <row r="15" spans="1:7" ht="22.5" customHeight="1">
      <c r="A15" s="214" t="s">
        <v>52</v>
      </c>
      <c r="B15" s="215"/>
      <c r="C15" s="216"/>
      <c r="D15" s="216"/>
      <c r="E15" s="222">
        <v>30</v>
      </c>
      <c r="F15" s="222">
        <v>0</v>
      </c>
      <c r="G15" s="222">
        <v>0</v>
      </c>
    </row>
    <row r="16" spans="1:7" ht="24.75" customHeight="1">
      <c r="A16" s="214" t="s">
        <v>53</v>
      </c>
      <c r="B16" s="215"/>
      <c r="C16" s="216"/>
      <c r="D16" s="216"/>
      <c r="E16" s="222">
        <f>SUM(E17:E20)</f>
        <v>7725</v>
      </c>
      <c r="F16" s="222">
        <v>17348</v>
      </c>
      <c r="G16" s="222">
        <v>10215</v>
      </c>
    </row>
    <row r="17" spans="1:7" ht="15.75">
      <c r="A17" s="522"/>
      <c r="B17" s="220" t="s">
        <v>468</v>
      </c>
      <c r="C17" s="219"/>
      <c r="D17" s="219"/>
      <c r="E17" s="219">
        <v>7239</v>
      </c>
      <c r="F17" s="219">
        <v>16862</v>
      </c>
      <c r="G17" s="219">
        <v>9967</v>
      </c>
    </row>
    <row r="18" spans="1:7" ht="15.75">
      <c r="A18" s="522"/>
      <c r="B18" s="220" t="s">
        <v>469</v>
      </c>
      <c r="C18" s="219"/>
      <c r="D18" s="219"/>
      <c r="E18" s="219"/>
      <c r="F18" s="219"/>
      <c r="G18" s="219"/>
    </row>
    <row r="19" spans="1:7" ht="15.75">
      <c r="A19" s="522"/>
      <c r="B19" s="217" t="s">
        <v>54</v>
      </c>
      <c r="C19" s="219"/>
      <c r="D19" s="219"/>
      <c r="E19" s="219">
        <v>486</v>
      </c>
      <c r="F19" s="219">
        <v>486</v>
      </c>
      <c r="G19" s="219">
        <v>248</v>
      </c>
    </row>
    <row r="20" spans="1:7" ht="15.75">
      <c r="A20" s="522"/>
      <c r="B20" s="220" t="s">
        <v>470</v>
      </c>
      <c r="C20" s="219"/>
      <c r="D20" s="219"/>
      <c r="E20" s="219"/>
      <c r="F20" s="219"/>
      <c r="G20" s="219"/>
    </row>
    <row r="21" spans="1:7" ht="48" customHeight="1">
      <c r="A21" s="523" t="s">
        <v>55</v>
      </c>
      <c r="B21" s="524"/>
      <c r="C21" s="216"/>
      <c r="D21" s="216"/>
      <c r="E21" s="216"/>
      <c r="F21" s="216"/>
      <c r="G21" s="216"/>
    </row>
    <row r="22" spans="1:7" ht="23.25" customHeight="1">
      <c r="A22" s="214" t="s">
        <v>56</v>
      </c>
      <c r="B22" s="215"/>
      <c r="C22" s="216"/>
      <c r="D22" s="216"/>
      <c r="E22" s="216"/>
      <c r="F22" s="216"/>
      <c r="G22" s="216"/>
    </row>
    <row r="23" spans="1:7" ht="15.75">
      <c r="A23" s="522"/>
      <c r="B23" s="217" t="s">
        <v>57</v>
      </c>
      <c r="C23" s="219"/>
      <c r="D23" s="219"/>
      <c r="E23" s="219"/>
      <c r="F23" s="219"/>
      <c r="G23" s="219"/>
    </row>
    <row r="24" spans="1:7" ht="18.75" customHeight="1">
      <c r="A24" s="522"/>
      <c r="B24" s="217" t="s">
        <v>58</v>
      </c>
      <c r="C24" s="219"/>
      <c r="D24" s="219"/>
      <c r="E24" s="219"/>
      <c r="F24" s="219"/>
      <c r="G24" s="219"/>
    </row>
    <row r="25" spans="1:7" ht="35.25" customHeight="1">
      <c r="A25" s="523" t="s">
        <v>59</v>
      </c>
      <c r="B25" s="524"/>
      <c r="C25" s="216"/>
      <c r="D25" s="216"/>
      <c r="E25" s="216"/>
      <c r="F25" s="216"/>
      <c r="G25" s="216"/>
    </row>
    <row r="26" spans="1:7" ht="15.75">
      <c r="A26" s="522"/>
      <c r="B26" s="217" t="s">
        <v>60</v>
      </c>
      <c r="C26" s="219"/>
      <c r="D26" s="219"/>
      <c r="E26" s="219"/>
      <c r="F26" s="219"/>
      <c r="G26" s="219"/>
    </row>
    <row r="27" spans="1:7" ht="15.75">
      <c r="A27" s="522"/>
      <c r="B27" s="217" t="s">
        <v>61</v>
      </c>
      <c r="C27" s="219"/>
      <c r="D27" s="219"/>
      <c r="E27" s="219"/>
      <c r="F27" s="219"/>
      <c r="G27" s="219"/>
    </row>
    <row r="28" spans="1:7" s="229" customFormat="1" ht="15.75">
      <c r="A28" s="227"/>
      <c r="B28" s="228" t="s">
        <v>471</v>
      </c>
      <c r="C28" s="222"/>
      <c r="D28" s="222"/>
      <c r="E28" s="222">
        <v>13765</v>
      </c>
      <c r="F28" s="222">
        <v>12189</v>
      </c>
      <c r="G28" s="222">
        <v>0</v>
      </c>
    </row>
    <row r="29" spans="1:7" ht="35.25" customHeight="1">
      <c r="A29" s="539" t="s">
        <v>62</v>
      </c>
      <c r="B29" s="539"/>
      <c r="C29" s="221"/>
      <c r="D29" s="221"/>
      <c r="E29" s="226">
        <f>SUM(E5+E15+E16+E21+E22+E25+E28)</f>
        <v>59292</v>
      </c>
      <c r="F29" s="226">
        <f>SUM(F5+F15+F16+F28)</f>
        <v>72630</v>
      </c>
      <c r="G29" s="226">
        <f>SUM(G5+G15+G16+G28)</f>
        <v>48937</v>
      </c>
    </row>
    <row r="30" spans="1:7" ht="12.75">
      <c r="A30" s="18"/>
      <c r="B30" s="18"/>
      <c r="C30" s="18"/>
      <c r="D30" s="18"/>
      <c r="E30" s="18"/>
      <c r="F30" s="18"/>
      <c r="G30" s="18"/>
    </row>
    <row r="31" spans="1:7" ht="12.75">
      <c r="A31" s="18"/>
      <c r="B31" s="18"/>
      <c r="C31" s="18"/>
      <c r="D31" s="18"/>
      <c r="E31" s="18"/>
      <c r="F31" s="18"/>
      <c r="G31" s="18"/>
    </row>
    <row r="32" spans="1:7" ht="12.75">
      <c r="A32" s="18"/>
      <c r="B32" s="18"/>
      <c r="C32" s="18"/>
      <c r="D32" s="18"/>
      <c r="E32" s="18"/>
      <c r="F32" s="18"/>
      <c r="G32" s="18"/>
    </row>
  </sheetData>
  <mergeCells count="11">
    <mergeCell ref="E3:G3"/>
    <mergeCell ref="A1:E1"/>
    <mergeCell ref="B2:G2"/>
    <mergeCell ref="A29:B29"/>
    <mergeCell ref="A3:B3"/>
    <mergeCell ref="A6:A14"/>
    <mergeCell ref="A17:A20"/>
    <mergeCell ref="A21:B21"/>
    <mergeCell ref="A23:A24"/>
    <mergeCell ref="A25:B25"/>
    <mergeCell ref="A26:A27"/>
  </mergeCells>
  <printOptions headings="1"/>
  <pageMargins left="0.47" right="0.3937007874015748" top="0.5905511811023623" bottom="0.5905511811023623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6">
    <tabColor indexed="43"/>
  </sheetPr>
  <dimension ref="A1:W68"/>
  <sheetViews>
    <sheetView zoomScaleSheetLayoutView="100" workbookViewId="0" topLeftCell="A1">
      <selection activeCell="B2" sqref="B2:E2"/>
    </sheetView>
  </sheetViews>
  <sheetFormatPr defaultColWidth="9.140625" defaultRowHeight="12.75"/>
  <cols>
    <col min="1" max="1" width="52.28125" style="0" customWidth="1"/>
    <col min="2" max="2" width="15.140625" style="0" customWidth="1"/>
    <col min="3" max="3" width="12.57421875" style="0" customWidth="1"/>
    <col min="4" max="5" width="14.57421875" style="0" customWidth="1"/>
    <col min="6" max="6" width="10.57421875" style="0" customWidth="1"/>
  </cols>
  <sheetData>
    <row r="1" spans="1:23" ht="44.25" customHeight="1">
      <c r="A1" s="554" t="s">
        <v>443</v>
      </c>
      <c r="B1" s="528"/>
      <c r="C1" s="556"/>
      <c r="D1" s="556"/>
      <c r="E1" s="9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ht="12.75">
      <c r="A2" s="171"/>
      <c r="B2" s="529" t="s">
        <v>565</v>
      </c>
      <c r="C2" s="529"/>
      <c r="D2" s="529"/>
      <c r="E2" s="529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spans="1:23" ht="24.75" customHeight="1">
      <c r="A3" s="230" t="s">
        <v>40</v>
      </c>
      <c r="B3" s="231" t="s">
        <v>145</v>
      </c>
      <c r="C3" s="231" t="s">
        <v>146</v>
      </c>
      <c r="D3" s="213" t="s">
        <v>388</v>
      </c>
      <c r="E3" s="213" t="s">
        <v>549</v>
      </c>
      <c r="F3" s="24"/>
      <c r="G3" s="24"/>
      <c r="H3" s="425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</row>
    <row r="4" spans="1:23" ht="12.75">
      <c r="A4" s="232" t="s">
        <v>472</v>
      </c>
      <c r="B4" s="233">
        <v>1057</v>
      </c>
      <c r="C4" s="234">
        <v>369</v>
      </c>
      <c r="D4" s="234">
        <v>390033</v>
      </c>
      <c r="E4" s="234">
        <v>390033</v>
      </c>
      <c r="F4" s="67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24"/>
      <c r="V4" s="24"/>
      <c r="W4" s="24"/>
    </row>
    <row r="5" spans="1:23" ht="12.75">
      <c r="A5" s="232" t="s">
        <v>473</v>
      </c>
      <c r="B5" s="233"/>
      <c r="C5" s="234">
        <v>1</v>
      </c>
      <c r="D5" s="234">
        <v>1109967</v>
      </c>
      <c r="E5" s="234">
        <v>1109967</v>
      </c>
      <c r="F5" s="67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24"/>
      <c r="V5" s="24"/>
      <c r="W5" s="24"/>
    </row>
    <row r="6" spans="1:23" ht="12.75">
      <c r="A6" s="232" t="s">
        <v>474</v>
      </c>
      <c r="B6" s="233"/>
      <c r="C6" s="234">
        <v>1</v>
      </c>
      <c r="D6" s="234">
        <v>1500000</v>
      </c>
      <c r="E6" s="234">
        <v>1500000</v>
      </c>
      <c r="F6" s="67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24"/>
      <c r="V6" s="24"/>
      <c r="W6" s="24"/>
    </row>
    <row r="7" spans="1:23" ht="12.75">
      <c r="A7" s="232" t="s">
        <v>475</v>
      </c>
      <c r="B7" s="233">
        <v>515</v>
      </c>
      <c r="C7" s="234">
        <v>369</v>
      </c>
      <c r="D7" s="234">
        <v>190035</v>
      </c>
      <c r="E7" s="234">
        <v>190035</v>
      </c>
      <c r="F7" s="67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24"/>
      <c r="V7" s="24"/>
      <c r="W7" s="24"/>
    </row>
    <row r="8" spans="1:23" ht="12.75">
      <c r="A8" s="232" t="s">
        <v>147</v>
      </c>
      <c r="B8" s="233">
        <v>3088</v>
      </c>
      <c r="C8" s="234">
        <v>57</v>
      </c>
      <c r="D8" s="234">
        <v>176016</v>
      </c>
      <c r="E8" s="234">
        <v>176016</v>
      </c>
      <c r="F8" s="67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24"/>
      <c r="V8" s="24"/>
      <c r="W8" s="24"/>
    </row>
    <row r="9" spans="1:23" ht="12.75">
      <c r="A9" s="232" t="s">
        <v>476</v>
      </c>
      <c r="B9" s="233">
        <v>500</v>
      </c>
      <c r="C9" s="234">
        <v>369</v>
      </c>
      <c r="D9" s="234">
        <v>184500</v>
      </c>
      <c r="E9" s="234">
        <v>184500</v>
      </c>
      <c r="F9" s="67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24"/>
      <c r="V9" s="24"/>
      <c r="W9" s="24"/>
    </row>
    <row r="10" spans="1:23" ht="38.25">
      <c r="A10" s="235" t="s">
        <v>148</v>
      </c>
      <c r="B10" s="236"/>
      <c r="C10" s="237"/>
      <c r="D10" s="237"/>
      <c r="E10" s="237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24"/>
      <c r="V10" s="24"/>
      <c r="W10" s="24"/>
    </row>
    <row r="11" spans="1:23" ht="12.75">
      <c r="A11" s="232" t="s">
        <v>149</v>
      </c>
      <c r="B11" s="233"/>
      <c r="C11" s="234"/>
      <c r="D11" s="234"/>
      <c r="E11" s="234"/>
      <c r="F11" s="67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24"/>
      <c r="V11" s="24"/>
      <c r="W11" s="24"/>
    </row>
    <row r="12" spans="1:23" ht="12.75">
      <c r="A12" s="232" t="s">
        <v>150</v>
      </c>
      <c r="B12" s="233">
        <v>6032</v>
      </c>
      <c r="C12" s="234">
        <v>369</v>
      </c>
      <c r="D12" s="234">
        <v>2225808</v>
      </c>
      <c r="E12" s="234">
        <v>2225808</v>
      </c>
      <c r="F12" s="67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24"/>
      <c r="V12" s="24"/>
      <c r="W12" s="24"/>
    </row>
    <row r="13" spans="1:23" ht="12.75">
      <c r="A13" s="232" t="s">
        <v>151</v>
      </c>
      <c r="B13" s="233"/>
      <c r="C13" s="234"/>
      <c r="D13" s="234"/>
      <c r="E13" s="234"/>
      <c r="F13" s="67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24"/>
      <c r="V13" s="24"/>
      <c r="W13" s="24"/>
    </row>
    <row r="14" spans="1:23" ht="12.75">
      <c r="A14" s="232" t="s">
        <v>152</v>
      </c>
      <c r="B14" s="233"/>
      <c r="C14" s="234"/>
      <c r="D14" s="234"/>
      <c r="E14" s="234"/>
      <c r="F14" s="67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24"/>
      <c r="V14" s="24"/>
      <c r="W14" s="24"/>
    </row>
    <row r="15" spans="1:23" ht="12.75">
      <c r="A15" s="232" t="s">
        <v>153</v>
      </c>
      <c r="B15" s="233"/>
      <c r="C15" s="234"/>
      <c r="D15" s="234"/>
      <c r="E15" s="234"/>
      <c r="F15" s="67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24"/>
      <c r="V15" s="24"/>
      <c r="W15" s="24"/>
    </row>
    <row r="16" spans="1:23" ht="12.75">
      <c r="A16" s="232" t="s">
        <v>154</v>
      </c>
      <c r="B16" s="233"/>
      <c r="C16" s="234"/>
      <c r="D16" s="234"/>
      <c r="E16" s="234"/>
      <c r="F16" s="67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24"/>
      <c r="V16" s="24"/>
      <c r="W16" s="24"/>
    </row>
    <row r="17" spans="1:23" ht="12.75">
      <c r="A17" s="232" t="s">
        <v>155</v>
      </c>
      <c r="B17" s="233"/>
      <c r="C17" s="234"/>
      <c r="D17" s="234"/>
      <c r="E17" s="234"/>
      <c r="F17" s="67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24"/>
      <c r="V17" s="24"/>
      <c r="W17" s="24"/>
    </row>
    <row r="18" spans="1:23" ht="12.75">
      <c r="A18" s="232" t="s">
        <v>156</v>
      </c>
      <c r="B18" s="233"/>
      <c r="C18" s="234"/>
      <c r="D18" s="234"/>
      <c r="E18" s="234"/>
      <c r="F18" s="67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24"/>
      <c r="V18" s="24"/>
      <c r="W18" s="24"/>
    </row>
    <row r="19" spans="1:23" ht="12.75">
      <c r="A19" s="238" t="s">
        <v>157</v>
      </c>
      <c r="B19" s="239"/>
      <c r="C19" s="240"/>
      <c r="D19" s="240"/>
      <c r="E19" s="24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24"/>
      <c r="V19" s="24"/>
      <c r="W19" s="24"/>
    </row>
    <row r="20" spans="1:23" ht="25.5">
      <c r="A20" s="238" t="s">
        <v>158</v>
      </c>
      <c r="B20" s="239"/>
      <c r="C20" s="240"/>
      <c r="D20" s="240"/>
      <c r="E20" s="24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24"/>
      <c r="V20" s="24"/>
      <c r="W20" s="24"/>
    </row>
    <row r="21" spans="1:23" ht="12.75">
      <c r="A21" s="232" t="s">
        <v>159</v>
      </c>
      <c r="B21" s="233">
        <v>1061</v>
      </c>
      <c r="C21" s="234">
        <v>369</v>
      </c>
      <c r="D21" s="234">
        <v>391509</v>
      </c>
      <c r="E21" s="234">
        <v>391509</v>
      </c>
      <c r="F21" s="67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24"/>
      <c r="V21" s="24"/>
      <c r="W21" s="24"/>
    </row>
    <row r="22" spans="1:23" ht="12.75">
      <c r="A22" s="232" t="s">
        <v>160</v>
      </c>
      <c r="B22" s="233"/>
      <c r="C22" s="234"/>
      <c r="D22" s="234"/>
      <c r="E22" s="234"/>
      <c r="F22" s="67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24"/>
      <c r="V22" s="24"/>
      <c r="W22" s="24"/>
    </row>
    <row r="23" spans="1:23" ht="21" customHeight="1">
      <c r="A23" s="241" t="s">
        <v>161</v>
      </c>
      <c r="B23" s="233"/>
      <c r="C23" s="234"/>
      <c r="D23" s="481">
        <v>6167868</v>
      </c>
      <c r="E23" s="481">
        <v>6167868</v>
      </c>
      <c r="F23" s="67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24"/>
      <c r="V23" s="24"/>
      <c r="W23" s="24"/>
    </row>
    <row r="24" spans="1:23" ht="25.5">
      <c r="A24" s="242" t="s">
        <v>138</v>
      </c>
      <c r="B24" s="243"/>
      <c r="C24" s="244"/>
      <c r="D24" s="244"/>
      <c r="E24" s="244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24"/>
      <c r="V24" s="24"/>
      <c r="W24" s="24"/>
    </row>
    <row r="25" spans="1:23" ht="12.75">
      <c r="A25" s="242" t="s">
        <v>139</v>
      </c>
      <c r="B25" s="233"/>
      <c r="C25" s="234"/>
      <c r="D25" s="234"/>
      <c r="E25" s="234"/>
      <c r="F25" s="67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24"/>
      <c r="V25" s="24"/>
      <c r="W25" s="24"/>
    </row>
    <row r="26" spans="1:23" ht="12.75">
      <c r="A26" s="242" t="s">
        <v>140</v>
      </c>
      <c r="B26" s="233"/>
      <c r="C26" s="234"/>
      <c r="D26" s="234"/>
      <c r="E26" s="234"/>
      <c r="F26" s="67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24"/>
      <c r="V26" s="24"/>
      <c r="W26" s="24"/>
    </row>
    <row r="27" spans="1:23" ht="12.75">
      <c r="A27" s="245" t="s">
        <v>162</v>
      </c>
      <c r="B27" s="246"/>
      <c r="C27" s="247"/>
      <c r="D27" s="247"/>
      <c r="E27" s="247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24"/>
      <c r="V27" s="24"/>
      <c r="W27" s="24"/>
    </row>
    <row r="28" spans="1:23" ht="12.75">
      <c r="A28" s="242" t="s">
        <v>142</v>
      </c>
      <c r="B28" s="233"/>
      <c r="C28" s="234"/>
      <c r="D28" s="234"/>
      <c r="E28" s="234"/>
      <c r="F28" s="67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24"/>
      <c r="V28" s="24"/>
      <c r="W28" s="24"/>
    </row>
    <row r="29" spans="1:23" ht="12.75">
      <c r="A29" s="242" t="s">
        <v>163</v>
      </c>
      <c r="B29" s="246"/>
      <c r="C29" s="247"/>
      <c r="D29" s="247"/>
      <c r="E29" s="247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24"/>
      <c r="V29" s="24"/>
      <c r="W29" s="24"/>
    </row>
    <row r="30" spans="1:23" ht="12.75">
      <c r="A30" s="242" t="s">
        <v>144</v>
      </c>
      <c r="B30" s="233"/>
      <c r="C30" s="234"/>
      <c r="D30" s="234"/>
      <c r="E30" s="234"/>
      <c r="F30" s="67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24"/>
      <c r="V30" s="24"/>
      <c r="W30" s="24"/>
    </row>
    <row r="31" spans="1:23" ht="12.75">
      <c r="A31" s="245" t="s">
        <v>164</v>
      </c>
      <c r="B31" s="248"/>
      <c r="C31" s="249"/>
      <c r="D31" s="249"/>
      <c r="E31" s="249">
        <v>3380371</v>
      </c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24"/>
      <c r="V31" s="24"/>
      <c r="W31" s="24"/>
    </row>
    <row r="32" spans="1:23" ht="12.75">
      <c r="A32" s="245" t="s">
        <v>165</v>
      </c>
      <c r="B32" s="233"/>
      <c r="C32" s="234"/>
      <c r="D32" s="234"/>
      <c r="E32" s="234"/>
      <c r="F32" s="67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24"/>
      <c r="V32" s="24"/>
      <c r="W32" s="24"/>
    </row>
    <row r="33" spans="1:23" ht="19.5" customHeight="1">
      <c r="A33" s="245" t="s">
        <v>166</v>
      </c>
      <c r="B33" s="250"/>
      <c r="C33" s="251"/>
      <c r="D33" s="251"/>
      <c r="E33" s="251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4"/>
      <c r="V33" s="24"/>
      <c r="W33" s="24"/>
    </row>
    <row r="34" spans="1:23" ht="32.25" customHeight="1">
      <c r="A34" s="241" t="s">
        <v>167</v>
      </c>
      <c r="B34" s="250"/>
      <c r="C34" s="251"/>
      <c r="D34" s="251"/>
      <c r="E34" s="482">
        <v>3380371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4"/>
      <c r="V34" s="24"/>
      <c r="W34" s="24"/>
    </row>
    <row r="35" spans="1:23" ht="48" customHeight="1">
      <c r="A35" s="252" t="s">
        <v>168</v>
      </c>
      <c r="B35" s="253"/>
      <c r="C35" s="254"/>
      <c r="D35" s="481">
        <v>6167868</v>
      </c>
      <c r="E35" s="481">
        <v>9548239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4"/>
      <c r="V35" s="24"/>
      <c r="W35" s="24"/>
    </row>
    <row r="36" spans="1:23" ht="12.75">
      <c r="A36" s="76"/>
      <c r="B36" s="77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24"/>
      <c r="V36" s="24"/>
      <c r="W36" s="24"/>
    </row>
    <row r="37" spans="1:23" ht="12.75">
      <c r="A37" s="66"/>
      <c r="B37" s="20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</row>
    <row r="38" spans="1:23" ht="12.75">
      <c r="A38" s="66"/>
      <c r="B38" s="20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</row>
    <row r="39" spans="1:23" ht="12.75">
      <c r="A39" s="66"/>
      <c r="B39" s="20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</row>
    <row r="40" spans="1:23" ht="12.75">
      <c r="A40" s="66"/>
      <c r="B40" s="20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</row>
    <row r="41" spans="1:23" ht="12.75">
      <c r="A41" s="66"/>
      <c r="B41" s="20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</row>
    <row r="42" spans="1:23" ht="12.75">
      <c r="A42" s="66"/>
      <c r="B42" s="20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</row>
    <row r="43" spans="1:23" ht="12.75">
      <c r="A43" s="66"/>
      <c r="B43" s="20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</row>
    <row r="44" spans="1:23" ht="12.75">
      <c r="A44" s="66"/>
      <c r="B44" s="20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</row>
    <row r="45" spans="1:23" ht="12.75">
      <c r="A45" s="66"/>
      <c r="B45" s="20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</row>
    <row r="46" spans="1:23" ht="12.75">
      <c r="A46" s="66"/>
      <c r="B46" s="20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</row>
    <row r="47" spans="1:23" ht="12.75">
      <c r="A47" s="66"/>
      <c r="B47" s="20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</row>
    <row r="48" spans="1:23" ht="12.75">
      <c r="A48" s="66"/>
      <c r="B48" s="20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</row>
    <row r="49" spans="1:23" ht="12.75">
      <c r="A49" s="66"/>
      <c r="B49" s="20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</row>
    <row r="50" spans="1:23" ht="12.75">
      <c r="A50" s="66"/>
      <c r="B50" s="20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</row>
    <row r="51" spans="1:23" ht="12.75">
      <c r="A51" s="11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</row>
    <row r="52" spans="1:23" ht="12.75">
      <c r="A52" s="11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</row>
    <row r="53" spans="1:23" ht="12.75">
      <c r="A53" s="11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</row>
    <row r="54" spans="1:23" ht="12.75">
      <c r="A54" s="11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</row>
    <row r="55" spans="1:23" ht="12.75">
      <c r="A55" s="11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</row>
    <row r="56" spans="1:23" ht="12.75">
      <c r="A56" s="11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</row>
    <row r="57" spans="1:23" ht="12.75">
      <c r="A57" s="11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</row>
    <row r="58" spans="1:23" ht="12.75">
      <c r="A58" s="11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</row>
    <row r="59" spans="1:23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</row>
    <row r="60" spans="1:23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</row>
    <row r="61" spans="1:23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</row>
    <row r="62" spans="1:23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</row>
    <row r="63" spans="1:23" ht="12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</row>
    <row r="64" spans="1:23" ht="12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</row>
    <row r="65" spans="1:23" ht="12.7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</row>
    <row r="66" spans="1:23" ht="12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</row>
    <row r="67" spans="1:23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</row>
    <row r="68" spans="1:23" ht="12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</row>
  </sheetData>
  <mergeCells count="2">
    <mergeCell ref="A1:D1"/>
    <mergeCell ref="B2:E2"/>
  </mergeCells>
  <printOptions headings="1"/>
  <pageMargins left="0.5905511811023623" right="0.3937007874015748" top="0.984251968503937" bottom="0.984251968503937" header="0.5118110236220472" footer="0.5118110236220472"/>
  <pageSetup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7">
    <tabColor indexed="52"/>
  </sheetPr>
  <dimension ref="A1:F33"/>
  <sheetViews>
    <sheetView zoomScaleSheetLayoutView="100" workbookViewId="0" topLeftCell="A1">
      <selection activeCell="B2" sqref="B2:D2"/>
    </sheetView>
  </sheetViews>
  <sheetFormatPr defaultColWidth="9.140625" defaultRowHeight="12.75"/>
  <cols>
    <col min="1" max="1" width="60.00390625" style="0" customWidth="1"/>
    <col min="2" max="4" width="14.28125" style="0" customWidth="1"/>
  </cols>
  <sheetData>
    <row r="1" spans="1:6" ht="45.75" customHeight="1">
      <c r="A1" s="554" t="s">
        <v>444</v>
      </c>
      <c r="B1" s="528"/>
      <c r="C1" s="386"/>
      <c r="D1" s="386"/>
      <c r="E1" s="9"/>
      <c r="F1" s="9"/>
    </row>
    <row r="2" spans="1:6" ht="26.25" customHeight="1">
      <c r="A2" s="60"/>
      <c r="B2" s="530" t="s">
        <v>566</v>
      </c>
      <c r="C2" s="530"/>
      <c r="D2" s="530"/>
      <c r="E2" s="61"/>
      <c r="F2" s="61"/>
    </row>
    <row r="3" spans="1:6" ht="14.25" customHeight="1">
      <c r="A3" s="397"/>
      <c r="B3" s="398" t="s">
        <v>524</v>
      </c>
      <c r="C3" s="398" t="s">
        <v>523</v>
      </c>
      <c r="D3" s="398" t="s">
        <v>544</v>
      </c>
      <c r="E3" s="61"/>
      <c r="F3" s="61"/>
    </row>
    <row r="4" spans="1:6" ht="29.25">
      <c r="A4" s="62" t="s">
        <v>137</v>
      </c>
      <c r="B4" s="256"/>
      <c r="C4" s="256"/>
      <c r="D4" s="256"/>
      <c r="E4" s="61"/>
      <c r="F4" s="61"/>
    </row>
    <row r="5" spans="1:6" ht="29.25">
      <c r="A5" s="56" t="s">
        <v>138</v>
      </c>
      <c r="B5" s="256"/>
      <c r="C5" s="256"/>
      <c r="D5" s="256"/>
      <c r="E5" s="61"/>
      <c r="F5" s="61"/>
    </row>
    <row r="6" spans="1:6" ht="15">
      <c r="A6" s="56" t="s">
        <v>139</v>
      </c>
      <c r="B6" s="256"/>
      <c r="C6" s="256"/>
      <c r="D6" s="256"/>
      <c r="E6" s="61"/>
      <c r="F6" s="61"/>
    </row>
    <row r="7" spans="1:6" ht="20.25" customHeight="1">
      <c r="A7" s="56" t="s">
        <v>140</v>
      </c>
      <c r="B7" s="256"/>
      <c r="C7" s="256"/>
      <c r="D7" s="256"/>
      <c r="E7" s="61"/>
      <c r="F7" s="61"/>
    </row>
    <row r="8" spans="1:6" ht="29.25">
      <c r="A8" s="433" t="s">
        <v>141</v>
      </c>
      <c r="B8" s="492"/>
      <c r="C8" s="492">
        <v>3380</v>
      </c>
      <c r="D8" s="492">
        <v>3380</v>
      </c>
      <c r="E8" s="61"/>
      <c r="F8" s="61"/>
    </row>
    <row r="9" spans="1:6" ht="18" customHeight="1">
      <c r="A9" s="56" t="s">
        <v>142</v>
      </c>
      <c r="B9" s="256"/>
      <c r="C9" s="256">
        <v>3380</v>
      </c>
      <c r="D9" s="256">
        <v>3380</v>
      </c>
      <c r="E9" s="61"/>
      <c r="F9" s="61"/>
    </row>
    <row r="10" spans="1:6" ht="18" customHeight="1">
      <c r="A10" s="56" t="s">
        <v>143</v>
      </c>
      <c r="B10" s="256"/>
      <c r="C10" s="256"/>
      <c r="D10" s="256"/>
      <c r="E10" s="61"/>
      <c r="F10" s="61"/>
    </row>
    <row r="11" spans="1:6" ht="18.75" customHeight="1">
      <c r="A11" s="56" t="s">
        <v>144</v>
      </c>
      <c r="B11" s="256"/>
      <c r="C11" s="256"/>
      <c r="D11" s="256"/>
      <c r="E11" s="61"/>
      <c r="F11" s="61"/>
    </row>
    <row r="12" spans="1:6" ht="15">
      <c r="A12" s="62"/>
      <c r="B12" s="256"/>
      <c r="C12" s="256"/>
      <c r="D12" s="256"/>
      <c r="E12" s="61"/>
      <c r="F12" s="61"/>
    </row>
    <row r="13" spans="1:6" ht="15">
      <c r="A13" s="56"/>
      <c r="B13" s="256"/>
      <c r="C13" s="256"/>
      <c r="D13" s="256"/>
      <c r="E13" s="61"/>
      <c r="F13" s="61"/>
    </row>
    <row r="14" spans="1:6" ht="15">
      <c r="A14" s="56"/>
      <c r="B14" s="256"/>
      <c r="C14" s="256"/>
      <c r="D14" s="256"/>
      <c r="E14" s="61"/>
      <c r="F14" s="61"/>
    </row>
    <row r="15" spans="1:6" ht="15">
      <c r="A15" s="56"/>
      <c r="B15" s="256"/>
      <c r="C15" s="256"/>
      <c r="D15" s="256"/>
      <c r="E15" s="61"/>
      <c r="F15" s="61"/>
    </row>
    <row r="16" spans="1:6" ht="38.25" customHeight="1">
      <c r="A16" s="65"/>
      <c r="B16" s="492"/>
      <c r="C16" s="492">
        <v>3380</v>
      </c>
      <c r="D16" s="492">
        <v>3380</v>
      </c>
      <c r="E16" s="61"/>
      <c r="F16" s="61"/>
    </row>
    <row r="17" spans="1:6" ht="14.25">
      <c r="A17" s="64"/>
      <c r="B17" s="61"/>
      <c r="C17" s="61"/>
      <c r="D17" s="61"/>
      <c r="E17" s="61"/>
      <c r="F17" s="61"/>
    </row>
    <row r="18" spans="1:6" ht="14.25">
      <c r="A18" s="64"/>
      <c r="B18" s="61"/>
      <c r="C18" s="61"/>
      <c r="D18" s="61"/>
      <c r="E18" s="61"/>
      <c r="F18" s="61"/>
    </row>
    <row r="19" ht="12.75">
      <c r="A19" s="9"/>
    </row>
    <row r="20" ht="12.75">
      <c r="A20" s="9"/>
    </row>
    <row r="21" ht="12.75">
      <c r="A21" s="9"/>
    </row>
    <row r="22" ht="12.75">
      <c r="A22" s="9"/>
    </row>
    <row r="23" ht="12.75">
      <c r="A23" s="9"/>
    </row>
    <row r="24" ht="12.75">
      <c r="A24" s="9"/>
    </row>
    <row r="25" ht="12.75">
      <c r="A25" s="9"/>
    </row>
    <row r="26" ht="12.75">
      <c r="A26" s="9"/>
    </row>
    <row r="27" ht="12.75">
      <c r="A27" s="9"/>
    </row>
    <row r="28" ht="12.75">
      <c r="A28" s="9"/>
    </row>
    <row r="29" ht="12.75">
      <c r="A29" s="9"/>
    </row>
    <row r="30" ht="12.75">
      <c r="A30" s="9"/>
    </row>
    <row r="31" ht="12.75">
      <c r="A31" s="9"/>
    </row>
    <row r="32" ht="12.75">
      <c r="A32" s="9"/>
    </row>
    <row r="33" ht="12.75">
      <c r="A33" s="9"/>
    </row>
  </sheetData>
  <mergeCells count="2">
    <mergeCell ref="A1:B1"/>
    <mergeCell ref="B2:D2"/>
  </mergeCells>
  <printOptions headings="1"/>
  <pageMargins left="0.75" right="0.75" top="1" bottom="1" header="0.5" footer="0.5"/>
  <pageSetup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8">
    <tabColor indexed="13"/>
  </sheetPr>
  <dimension ref="A1:F33"/>
  <sheetViews>
    <sheetView zoomScaleSheetLayoutView="100" workbookViewId="0" topLeftCell="A1">
      <selection activeCell="E27" sqref="E27"/>
    </sheetView>
  </sheetViews>
  <sheetFormatPr defaultColWidth="9.140625" defaultRowHeight="12.75"/>
  <cols>
    <col min="1" max="1" width="68.00390625" style="0" customWidth="1"/>
    <col min="2" max="2" width="13.8515625" style="0" customWidth="1"/>
    <col min="3" max="4" width="14.140625" style="0" customWidth="1"/>
  </cols>
  <sheetData>
    <row r="1" spans="1:6" ht="38.25" customHeight="1">
      <c r="A1" s="554" t="s">
        <v>445</v>
      </c>
      <c r="B1" s="528"/>
      <c r="C1" s="386"/>
      <c r="D1" s="386"/>
      <c r="E1" s="9"/>
      <c r="F1" s="9"/>
    </row>
    <row r="2" spans="1:6" ht="26.25" customHeight="1">
      <c r="A2" s="7"/>
      <c r="B2" s="538" t="s">
        <v>567</v>
      </c>
      <c r="C2" s="538"/>
      <c r="D2" s="538"/>
      <c r="E2" s="9"/>
      <c r="F2" s="9"/>
    </row>
    <row r="3" spans="1:6" ht="12.75" customHeight="1">
      <c r="A3" s="399"/>
      <c r="B3" s="400" t="s">
        <v>524</v>
      </c>
      <c r="C3" s="400" t="s">
        <v>522</v>
      </c>
      <c r="D3" s="400" t="s">
        <v>543</v>
      </c>
      <c r="E3" s="9"/>
      <c r="F3" s="9"/>
    </row>
    <row r="4" spans="1:4" ht="18.75" customHeight="1">
      <c r="A4" s="56" t="s">
        <v>169</v>
      </c>
      <c r="B4" s="256">
        <v>0</v>
      </c>
      <c r="C4" s="256"/>
      <c r="D4" s="256"/>
    </row>
    <row r="5" spans="1:4" ht="18" customHeight="1">
      <c r="A5" s="56" t="s">
        <v>170</v>
      </c>
      <c r="B5" s="256"/>
      <c r="C5" s="256"/>
      <c r="D5" s="256"/>
    </row>
    <row r="6" spans="1:4" ht="18" customHeight="1">
      <c r="A6" s="56" t="s">
        <v>171</v>
      </c>
      <c r="B6" s="256"/>
      <c r="C6" s="256"/>
      <c r="D6" s="256"/>
    </row>
    <row r="7" spans="1:4" ht="20.25" customHeight="1">
      <c r="A7" s="56" t="s">
        <v>172</v>
      </c>
      <c r="B7" s="256"/>
      <c r="C7" s="256"/>
      <c r="D7" s="256"/>
    </row>
    <row r="8" spans="1:4" ht="29.25">
      <c r="A8" s="56" t="s">
        <v>173</v>
      </c>
      <c r="B8" s="256"/>
      <c r="C8" s="256"/>
      <c r="D8" s="256"/>
    </row>
    <row r="9" spans="1:4" ht="15">
      <c r="A9" s="56" t="s">
        <v>174</v>
      </c>
      <c r="B9" s="256"/>
      <c r="C9" s="256"/>
      <c r="D9" s="256"/>
    </row>
    <row r="10" spans="1:4" ht="33" customHeight="1">
      <c r="A10" s="56" t="s">
        <v>175</v>
      </c>
      <c r="B10" s="256"/>
      <c r="C10" s="256"/>
      <c r="D10" s="256"/>
    </row>
    <row r="11" spans="1:4" ht="29.25">
      <c r="A11" s="56" t="s">
        <v>176</v>
      </c>
      <c r="B11" s="256"/>
      <c r="C11" s="256"/>
      <c r="D11" s="256"/>
    </row>
    <row r="12" spans="1:4" ht="29.25">
      <c r="A12" s="56" t="s">
        <v>177</v>
      </c>
      <c r="B12" s="256"/>
      <c r="C12" s="256">
        <v>145</v>
      </c>
      <c r="D12" s="256">
        <v>145</v>
      </c>
    </row>
    <row r="13" spans="1:4" ht="29.25">
      <c r="A13" s="56" t="s">
        <v>178</v>
      </c>
      <c r="B13" s="256"/>
      <c r="C13" s="256"/>
      <c r="D13" s="256"/>
    </row>
    <row r="14" spans="1:4" ht="30.75" customHeight="1">
      <c r="A14" s="56" t="s">
        <v>533</v>
      </c>
      <c r="B14" s="256"/>
      <c r="C14" s="256">
        <v>361</v>
      </c>
      <c r="D14" s="256">
        <v>361</v>
      </c>
    </row>
    <row r="15" spans="1:4" ht="29.25">
      <c r="A15" s="56" t="s">
        <v>179</v>
      </c>
      <c r="B15" s="256"/>
      <c r="C15" s="256"/>
      <c r="D15" s="256"/>
    </row>
    <row r="16" spans="1:4" ht="20.25" customHeight="1">
      <c r="A16" s="56" t="s">
        <v>180</v>
      </c>
      <c r="B16" s="256"/>
      <c r="C16" s="256"/>
      <c r="D16" s="256"/>
    </row>
    <row r="17" spans="1:4" ht="29.25">
      <c r="A17" s="56" t="s">
        <v>181</v>
      </c>
      <c r="B17" s="256"/>
      <c r="C17" s="256">
        <v>3279</v>
      </c>
      <c r="D17" s="256">
        <v>3279</v>
      </c>
    </row>
    <row r="18" spans="1:4" ht="21.75" customHeight="1">
      <c r="A18" s="56" t="s">
        <v>182</v>
      </c>
      <c r="B18" s="256"/>
      <c r="C18" s="256"/>
      <c r="D18" s="256"/>
    </row>
    <row r="19" spans="1:4" ht="21" customHeight="1">
      <c r="A19" s="56" t="s">
        <v>183</v>
      </c>
      <c r="B19" s="256"/>
      <c r="C19" s="256"/>
      <c r="D19" s="256"/>
    </row>
    <row r="20" spans="1:4" ht="21.75" customHeight="1">
      <c r="A20" s="56" t="s">
        <v>184</v>
      </c>
      <c r="B20" s="256"/>
      <c r="C20" s="256"/>
      <c r="D20" s="256"/>
    </row>
    <row r="21" spans="1:4" ht="18.75" customHeight="1">
      <c r="A21" s="56" t="s">
        <v>185</v>
      </c>
      <c r="B21" s="256"/>
      <c r="C21" s="256"/>
      <c r="D21" s="256"/>
    </row>
    <row r="22" spans="1:4" ht="18" customHeight="1">
      <c r="A22" s="56" t="s">
        <v>186</v>
      </c>
      <c r="B22" s="256"/>
      <c r="C22" s="256"/>
      <c r="D22" s="256"/>
    </row>
    <row r="23" spans="1:4" ht="18" customHeight="1">
      <c r="A23" s="56" t="s">
        <v>187</v>
      </c>
      <c r="B23" s="256"/>
      <c r="C23" s="256"/>
      <c r="D23" s="256"/>
    </row>
    <row r="24" spans="1:4" ht="18.75" customHeight="1">
      <c r="A24" s="56" t="s">
        <v>188</v>
      </c>
      <c r="B24" s="256"/>
      <c r="C24" s="256"/>
      <c r="D24" s="256"/>
    </row>
    <row r="25" spans="1:4" ht="18" customHeight="1">
      <c r="A25" s="56" t="s">
        <v>534</v>
      </c>
      <c r="B25" s="256"/>
      <c r="C25" s="256">
        <v>60</v>
      </c>
      <c r="D25" s="256">
        <v>60</v>
      </c>
    </row>
    <row r="26" spans="1:4" ht="17.25" customHeight="1">
      <c r="A26" s="56" t="s">
        <v>189</v>
      </c>
      <c r="B26" s="256"/>
      <c r="C26" s="256"/>
      <c r="D26" s="256"/>
    </row>
    <row r="27" spans="1:4" ht="19.5" customHeight="1">
      <c r="A27" s="56" t="s">
        <v>190</v>
      </c>
      <c r="B27" s="256"/>
      <c r="C27" s="256"/>
      <c r="D27" s="256"/>
    </row>
    <row r="28" spans="1:4" ht="27.75" customHeight="1">
      <c r="A28" s="65" t="s">
        <v>97</v>
      </c>
      <c r="B28" s="493">
        <f>SUM(B4:B27)</f>
        <v>0</v>
      </c>
      <c r="C28" s="493">
        <f>SUM(C4:C27)</f>
        <v>3845</v>
      </c>
      <c r="D28" s="493">
        <f>SUM(D4:D27)</f>
        <v>3845</v>
      </c>
    </row>
    <row r="29" ht="12.75">
      <c r="A29" s="9"/>
    </row>
    <row r="30" ht="12.75">
      <c r="A30" s="9"/>
    </row>
    <row r="31" ht="12.75">
      <c r="A31" s="9"/>
    </row>
    <row r="32" ht="12.75">
      <c r="A32" s="9"/>
    </row>
    <row r="33" ht="12.75">
      <c r="A33" s="9"/>
    </row>
  </sheetData>
  <mergeCells count="2">
    <mergeCell ref="A1:B1"/>
    <mergeCell ref="B2:D2"/>
  </mergeCells>
  <printOptions headings="1"/>
  <pageMargins left="0.75" right="0.75" top="1" bottom="1" header="0.5" footer="0.5"/>
  <pageSetup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9">
    <tabColor indexed="21"/>
  </sheetPr>
  <dimension ref="A1:K41"/>
  <sheetViews>
    <sheetView zoomScaleSheetLayoutView="100" workbookViewId="0" topLeftCell="A1">
      <selection activeCell="A2" sqref="A2:H2"/>
    </sheetView>
  </sheetViews>
  <sheetFormatPr defaultColWidth="9.140625" defaultRowHeight="12.75"/>
  <cols>
    <col min="1" max="1" width="37.140625" style="0" customWidth="1"/>
    <col min="2" max="2" width="13.00390625" style="0" customWidth="1"/>
    <col min="3" max="3" width="15.57421875" style="0" hidden="1" customWidth="1"/>
    <col min="4" max="4" width="9.140625" style="0" hidden="1" customWidth="1"/>
    <col min="5" max="5" width="11.00390625" style="0" hidden="1" customWidth="1"/>
    <col min="6" max="6" width="12.421875" style="0" hidden="1" customWidth="1"/>
    <col min="7" max="8" width="12.421875" style="0" customWidth="1"/>
  </cols>
  <sheetData>
    <row r="1" spans="1:11" ht="39" customHeight="1">
      <c r="A1" s="557" t="s">
        <v>446</v>
      </c>
      <c r="B1" s="557"/>
      <c r="C1" s="557"/>
      <c r="D1" s="557"/>
      <c r="E1" s="557"/>
      <c r="F1" s="557"/>
      <c r="G1" s="557"/>
      <c r="H1" s="557"/>
      <c r="I1" s="556"/>
      <c r="J1" s="556"/>
      <c r="K1" s="556"/>
    </row>
    <row r="2" spans="1:11" ht="12.75">
      <c r="A2" s="538" t="s">
        <v>568</v>
      </c>
      <c r="B2" s="538"/>
      <c r="C2" s="538"/>
      <c r="D2" s="538"/>
      <c r="E2" s="538"/>
      <c r="F2" s="538"/>
      <c r="G2" s="538"/>
      <c r="H2" s="538"/>
      <c r="I2" s="503"/>
      <c r="J2" s="503"/>
      <c r="K2" s="503"/>
    </row>
    <row r="3" spans="1:8" ht="53.25" customHeight="1">
      <c r="A3" s="13" t="s">
        <v>40</v>
      </c>
      <c r="B3" s="558" t="s">
        <v>99</v>
      </c>
      <c r="C3" s="559"/>
      <c r="D3" s="559"/>
      <c r="E3" s="559"/>
      <c r="F3" s="559"/>
      <c r="G3" s="559"/>
      <c r="H3" s="560"/>
    </row>
    <row r="4" spans="1:8" ht="14.25" customHeight="1">
      <c r="A4" s="13"/>
      <c r="B4" s="57" t="s">
        <v>525</v>
      </c>
      <c r="C4" s="57"/>
      <c r="D4" s="57"/>
      <c r="E4" s="57"/>
      <c r="F4" s="57"/>
      <c r="G4" s="57" t="s">
        <v>522</v>
      </c>
      <c r="H4" s="57" t="s">
        <v>545</v>
      </c>
    </row>
    <row r="5" spans="1:8" ht="22.5" customHeight="1">
      <c r="A5" s="255" t="s">
        <v>320</v>
      </c>
      <c r="B5" s="256"/>
      <c r="C5" s="63"/>
      <c r="D5" s="63"/>
      <c r="E5" s="63"/>
      <c r="F5" s="63"/>
      <c r="G5" s="63"/>
      <c r="H5" s="63"/>
    </row>
    <row r="6" spans="1:8" ht="30">
      <c r="A6" s="255" t="s">
        <v>321</v>
      </c>
      <c r="B6" s="256"/>
      <c r="C6" s="63"/>
      <c r="D6" s="63"/>
      <c r="E6" s="63"/>
      <c r="F6" s="63"/>
      <c r="G6" s="63"/>
      <c r="H6" s="63"/>
    </row>
    <row r="7" spans="1:8" ht="20.25" customHeight="1">
      <c r="A7" s="255" t="s">
        <v>322</v>
      </c>
      <c r="B7" s="256"/>
      <c r="C7" s="63"/>
      <c r="D7" s="63"/>
      <c r="E7" s="63"/>
      <c r="F7" s="63"/>
      <c r="G7" s="63"/>
      <c r="H7" s="63"/>
    </row>
    <row r="8" spans="1:8" ht="30">
      <c r="A8" s="255" t="s">
        <v>323</v>
      </c>
      <c r="B8" s="256"/>
      <c r="C8" s="63"/>
      <c r="D8" s="63"/>
      <c r="E8" s="63"/>
      <c r="F8" s="63"/>
      <c r="G8" s="63"/>
      <c r="H8" s="63"/>
    </row>
    <row r="9" spans="1:8" ht="21.75" customHeight="1">
      <c r="A9" s="255" t="s">
        <v>324</v>
      </c>
      <c r="B9" s="256"/>
      <c r="C9" s="63"/>
      <c r="D9" s="63"/>
      <c r="E9" s="63"/>
      <c r="F9" s="63"/>
      <c r="G9" s="63"/>
      <c r="H9" s="63"/>
    </row>
    <row r="10" spans="1:8" ht="20.25" customHeight="1">
      <c r="A10" s="255" t="s">
        <v>325</v>
      </c>
      <c r="B10" s="256"/>
      <c r="C10" s="256"/>
      <c r="D10" s="256"/>
      <c r="E10" s="256"/>
      <c r="F10" s="256"/>
      <c r="G10" s="256"/>
      <c r="H10" s="256"/>
    </row>
    <row r="11" spans="1:8" ht="22.5" customHeight="1">
      <c r="A11" s="255" t="s">
        <v>326</v>
      </c>
      <c r="B11" s="256"/>
      <c r="C11" s="256"/>
      <c r="D11" s="256"/>
      <c r="E11" s="256"/>
      <c r="F11" s="256"/>
      <c r="G11" s="256"/>
      <c r="H11" s="256"/>
    </row>
    <row r="12" spans="1:8" ht="15">
      <c r="A12" s="255" t="s">
        <v>327</v>
      </c>
      <c r="B12" s="256"/>
      <c r="C12" s="256"/>
      <c r="D12" s="256"/>
      <c r="E12" s="256"/>
      <c r="F12" s="256"/>
      <c r="G12" s="256"/>
      <c r="H12" s="256"/>
    </row>
    <row r="13" spans="1:8" ht="29.25">
      <c r="A13" s="257" t="s">
        <v>328</v>
      </c>
      <c r="B13" s="256"/>
      <c r="C13" s="256"/>
      <c r="D13" s="256"/>
      <c r="E13" s="256"/>
      <c r="F13" s="256"/>
      <c r="G13" s="256"/>
      <c r="H13" s="256"/>
    </row>
    <row r="14" spans="1:8" ht="24.75" customHeight="1">
      <c r="A14" s="255" t="s">
        <v>329</v>
      </c>
      <c r="B14" s="256"/>
      <c r="C14" s="256"/>
      <c r="D14" s="256"/>
      <c r="E14" s="256"/>
      <c r="F14" s="256"/>
      <c r="G14" s="256"/>
      <c r="H14" s="256"/>
    </row>
    <row r="15" spans="1:8" ht="45">
      <c r="A15" s="255" t="s">
        <v>330</v>
      </c>
      <c r="B15" s="256"/>
      <c r="C15" s="256"/>
      <c r="D15" s="256"/>
      <c r="E15" s="256"/>
      <c r="F15" s="256"/>
      <c r="G15" s="256"/>
      <c r="H15" s="256"/>
    </row>
    <row r="16" spans="1:8" ht="24" customHeight="1">
      <c r="A16" s="255" t="s">
        <v>331</v>
      </c>
      <c r="B16" s="256"/>
      <c r="C16" s="256"/>
      <c r="D16" s="256"/>
      <c r="E16" s="256"/>
      <c r="F16" s="256"/>
      <c r="G16" s="256"/>
      <c r="H16" s="256"/>
    </row>
    <row r="17" spans="1:8" ht="30">
      <c r="A17" s="255" t="s">
        <v>332</v>
      </c>
      <c r="B17" s="256"/>
      <c r="C17" s="256"/>
      <c r="D17" s="256"/>
      <c r="E17" s="256"/>
      <c r="F17" s="256"/>
      <c r="G17" s="256"/>
      <c r="H17" s="256"/>
    </row>
    <row r="18" spans="1:8" ht="23.25" customHeight="1">
      <c r="A18" s="255" t="s">
        <v>333</v>
      </c>
      <c r="B18" s="256"/>
      <c r="C18" s="256"/>
      <c r="D18" s="256"/>
      <c r="E18" s="256"/>
      <c r="F18" s="256"/>
      <c r="G18" s="256"/>
      <c r="H18" s="256"/>
    </row>
    <row r="19" spans="1:8" ht="25.5" customHeight="1">
      <c r="A19" s="257" t="s">
        <v>334</v>
      </c>
      <c r="B19" s="256"/>
      <c r="C19" s="256"/>
      <c r="D19" s="256"/>
      <c r="E19" s="256"/>
      <c r="F19" s="256"/>
      <c r="G19" s="256"/>
      <c r="H19" s="256"/>
    </row>
    <row r="20" spans="1:8" ht="20.25" customHeight="1">
      <c r="A20" s="255" t="s">
        <v>258</v>
      </c>
      <c r="B20" s="256"/>
      <c r="C20" s="256"/>
      <c r="D20" s="256"/>
      <c r="E20" s="256"/>
      <c r="F20" s="256"/>
      <c r="G20" s="256"/>
      <c r="H20" s="256"/>
    </row>
    <row r="21" spans="1:8" ht="20.25" customHeight="1">
      <c r="A21" s="255" t="s">
        <v>259</v>
      </c>
      <c r="B21" s="256"/>
      <c r="C21" s="256"/>
      <c r="D21" s="256"/>
      <c r="E21" s="256"/>
      <c r="F21" s="256"/>
      <c r="G21" s="256"/>
      <c r="H21" s="256"/>
    </row>
    <row r="22" spans="1:8" ht="30">
      <c r="A22" s="255" t="s">
        <v>260</v>
      </c>
      <c r="B22" s="256"/>
      <c r="C22" s="256"/>
      <c r="D22" s="256"/>
      <c r="E22" s="256"/>
      <c r="F22" s="256"/>
      <c r="G22" s="256"/>
      <c r="H22" s="256"/>
    </row>
    <row r="23" spans="1:8" ht="21.75" customHeight="1">
      <c r="A23" s="255" t="s">
        <v>261</v>
      </c>
      <c r="B23" s="256"/>
      <c r="C23" s="256"/>
      <c r="D23" s="256"/>
      <c r="E23" s="256"/>
      <c r="F23" s="256"/>
      <c r="G23" s="256"/>
      <c r="H23" s="256"/>
    </row>
    <row r="24" spans="1:8" ht="15">
      <c r="A24" s="255" t="s">
        <v>262</v>
      </c>
      <c r="B24" s="256"/>
      <c r="C24" s="256"/>
      <c r="D24" s="256"/>
      <c r="E24" s="256"/>
      <c r="F24" s="256"/>
      <c r="G24" s="256"/>
      <c r="H24" s="256"/>
    </row>
    <row r="25" spans="1:8" ht="30">
      <c r="A25" s="255" t="s">
        <v>335</v>
      </c>
      <c r="B25" s="256">
        <v>450</v>
      </c>
      <c r="C25" s="256"/>
      <c r="D25" s="256"/>
      <c r="E25" s="256"/>
      <c r="F25" s="256"/>
      <c r="G25" s="256">
        <v>627</v>
      </c>
      <c r="H25" s="256">
        <v>492</v>
      </c>
    </row>
    <row r="26" spans="1:8" ht="25.5" customHeight="1">
      <c r="A26" s="257" t="s">
        <v>336</v>
      </c>
      <c r="B26" s="256"/>
      <c r="C26" s="256"/>
      <c r="D26" s="256"/>
      <c r="E26" s="256"/>
      <c r="F26" s="256"/>
      <c r="G26" s="256"/>
      <c r="H26" s="256"/>
    </row>
    <row r="27" spans="1:8" ht="36.75" customHeight="1">
      <c r="A27" s="258" t="s">
        <v>337</v>
      </c>
      <c r="B27" s="256">
        <v>450</v>
      </c>
      <c r="C27" s="256"/>
      <c r="D27" s="256"/>
      <c r="E27" s="256"/>
      <c r="F27" s="256"/>
      <c r="G27" s="256">
        <v>627</v>
      </c>
      <c r="H27" s="256">
        <v>492</v>
      </c>
    </row>
    <row r="28" spans="1:8" ht="14.25">
      <c r="A28" s="61"/>
      <c r="B28" s="61"/>
      <c r="C28" s="61"/>
      <c r="D28" s="61"/>
      <c r="E28" s="61"/>
      <c r="F28" s="61"/>
      <c r="G28" s="61"/>
      <c r="H28" s="61"/>
    </row>
    <row r="29" spans="1:8" ht="14.25">
      <c r="A29" s="61"/>
      <c r="B29" s="61"/>
      <c r="C29" s="61"/>
      <c r="D29" s="61"/>
      <c r="E29" s="61"/>
      <c r="F29" s="61"/>
      <c r="G29" s="61"/>
      <c r="H29" s="61"/>
    </row>
    <row r="30" spans="1:8" ht="14.25">
      <c r="A30" s="61"/>
      <c r="B30" s="61"/>
      <c r="C30" s="61"/>
      <c r="D30" s="61"/>
      <c r="E30" s="61"/>
      <c r="F30" s="61"/>
      <c r="G30" s="61"/>
      <c r="H30" s="61"/>
    </row>
    <row r="31" spans="1:8" ht="14.25">
      <c r="A31" s="61"/>
      <c r="B31" s="61"/>
      <c r="C31" s="61"/>
      <c r="D31" s="61"/>
      <c r="E31" s="61"/>
      <c r="F31" s="61"/>
      <c r="G31" s="61"/>
      <c r="H31" s="61"/>
    </row>
    <row r="32" spans="1:8" ht="14.25">
      <c r="A32" s="61"/>
      <c r="B32" s="61"/>
      <c r="C32" s="61"/>
      <c r="D32" s="61"/>
      <c r="E32" s="61"/>
      <c r="F32" s="61"/>
      <c r="G32" s="61"/>
      <c r="H32" s="61"/>
    </row>
    <row r="33" spans="1:8" ht="14.25">
      <c r="A33" s="61"/>
      <c r="B33" s="61"/>
      <c r="C33" s="61"/>
      <c r="D33" s="61"/>
      <c r="E33" s="61"/>
      <c r="F33" s="61"/>
      <c r="G33" s="61"/>
      <c r="H33" s="61"/>
    </row>
    <row r="34" spans="1:8" ht="14.25">
      <c r="A34" s="61"/>
      <c r="B34" s="61"/>
      <c r="C34" s="61"/>
      <c r="D34" s="61"/>
      <c r="E34" s="61"/>
      <c r="F34" s="61"/>
      <c r="G34" s="61"/>
      <c r="H34" s="61"/>
    </row>
    <row r="35" spans="1:8" ht="14.25">
      <c r="A35" s="61"/>
      <c r="B35" s="61"/>
      <c r="C35" s="61"/>
      <c r="D35" s="61"/>
      <c r="E35" s="61"/>
      <c r="F35" s="61"/>
      <c r="G35" s="61"/>
      <c r="H35" s="61"/>
    </row>
    <row r="36" spans="1:8" ht="14.25">
      <c r="A36" s="61"/>
      <c r="B36" s="61"/>
      <c r="C36" s="61"/>
      <c r="D36" s="61"/>
      <c r="E36" s="61"/>
      <c r="F36" s="61"/>
      <c r="G36" s="61"/>
      <c r="H36" s="61"/>
    </row>
    <row r="37" spans="1:8" ht="14.25">
      <c r="A37" s="61"/>
      <c r="B37" s="61"/>
      <c r="C37" s="61"/>
      <c r="D37" s="61"/>
      <c r="E37" s="61"/>
      <c r="F37" s="61"/>
      <c r="G37" s="61"/>
      <c r="H37" s="61"/>
    </row>
    <row r="38" spans="1:8" ht="14.25">
      <c r="A38" s="61"/>
      <c r="B38" s="61"/>
      <c r="C38" s="61"/>
      <c r="D38" s="61"/>
      <c r="E38" s="61"/>
      <c r="F38" s="61"/>
      <c r="G38" s="61"/>
      <c r="H38" s="61"/>
    </row>
    <row r="39" spans="1:8" ht="14.25">
      <c r="A39" s="61"/>
      <c r="B39" s="61"/>
      <c r="C39" s="61"/>
      <c r="D39" s="61"/>
      <c r="E39" s="61"/>
      <c r="F39" s="61"/>
      <c r="G39" s="61"/>
      <c r="H39" s="61"/>
    </row>
    <row r="40" spans="1:8" ht="14.25">
      <c r="A40" s="61"/>
      <c r="B40" s="61"/>
      <c r="C40" s="61"/>
      <c r="D40" s="61"/>
      <c r="E40" s="61"/>
      <c r="F40" s="61"/>
      <c r="G40" s="61"/>
      <c r="H40" s="61"/>
    </row>
    <row r="41" spans="1:8" ht="14.25">
      <c r="A41" s="61"/>
      <c r="B41" s="61"/>
      <c r="C41" s="61"/>
      <c r="D41" s="61"/>
      <c r="E41" s="61"/>
      <c r="F41" s="61"/>
      <c r="G41" s="61"/>
      <c r="H41" s="61"/>
    </row>
  </sheetData>
  <mergeCells count="3">
    <mergeCell ref="A1:K1"/>
    <mergeCell ref="B3:H3"/>
    <mergeCell ref="A2:H2"/>
  </mergeCells>
  <printOptions headings="1"/>
  <pageMargins left="0.3937007874015748" right="0.3937007874015748" top="0.984251968503937" bottom="0.984251968503937" header="0.5118110236220472" footer="0.5118110236220472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bobe</dc:creator>
  <cp:keywords/>
  <dc:description/>
  <cp:lastModifiedBy>User</cp:lastModifiedBy>
  <cp:lastPrinted>2011-04-15T11:52:45Z</cp:lastPrinted>
  <dcterms:created xsi:type="dcterms:W3CDTF">2006-12-12T18:31:26Z</dcterms:created>
  <dcterms:modified xsi:type="dcterms:W3CDTF">2011-04-15T11:59:45Z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724107898</vt:i4>
  </property>
  <property fmtid="{D5CDD505-2E9C-101B-9397-08002B2CF9AE}" pid="3" name="_EmailSubject">
    <vt:lpwstr>Táblázatok</vt:lpwstr>
  </property>
  <property fmtid="{D5CDD505-2E9C-101B-9397-08002B2CF9AE}" pid="4" name="_AuthorEmail">
    <vt:lpwstr>hosszune.anita@freemail.hu</vt:lpwstr>
  </property>
  <property fmtid="{D5CDD505-2E9C-101B-9397-08002B2CF9AE}" pid="5" name="_AuthorEmailDisplayName">
    <vt:lpwstr>Dr. Hosszuné Szántó Anita</vt:lpwstr>
  </property>
  <property fmtid="{D5CDD505-2E9C-101B-9397-08002B2CF9AE}" pid="6" name="_ReviewingToolsShownOnce">
    <vt:lpwstr/>
  </property>
</Properties>
</file>